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o\gec\EDITAIS\PLANILHAS DE CUSTOS A SEREM USADAS EM EDITAIS\"/>
    </mc:Choice>
  </mc:AlternateContent>
  <bookViews>
    <workbookView xWindow="0" yWindow="0" windowWidth="16381" windowHeight="8191" tabRatio="500"/>
  </bookViews>
  <sheets>
    <sheet name="ESTIMATIVA- LICITANTE preencher" sheetId="1" r:id="rId1"/>
    <sheet name="PLANILHA - PARTE 1" sheetId="2" r:id="rId2"/>
    <sheet name="PLANILHA - PARTE2 -Decreto54273" sheetId="3" r:id="rId3"/>
  </sheets>
  <definedNames>
    <definedName name="_xlnm.Print_Area" localSheetId="0">'ESTIMATIVA- LICITANTE preencher'!$A$1:$S$106</definedName>
    <definedName name="_xlnm.Print_Area" localSheetId="1">'PLANILHA - PARTE 1'!$A$1:$S$106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9" i="2" l="1"/>
  <c r="H99" i="2"/>
  <c r="G99" i="2"/>
  <c r="Q88" i="2"/>
  <c r="M87" i="2"/>
  <c r="Q75" i="2"/>
  <c r="M75" i="2"/>
  <c r="M74" i="2"/>
  <c r="Q72" i="2"/>
  <c r="Q69" i="2"/>
  <c r="O66" i="2"/>
  <c r="Q61" i="2"/>
  <c r="O59" i="2"/>
  <c r="O58" i="2"/>
  <c r="O57" i="2"/>
  <c r="O56" i="2"/>
  <c r="O61" i="2" s="1"/>
  <c r="R61" i="2" s="1"/>
  <c r="Q49" i="2"/>
  <c r="Q43" i="2"/>
  <c r="O43" i="2"/>
  <c r="R43" i="2" s="1"/>
  <c r="Q34" i="2"/>
  <c r="Q32" i="2"/>
  <c r="Q26" i="2"/>
  <c r="Q25" i="2"/>
  <c r="O25" i="2"/>
  <c r="R25" i="2" s="1"/>
  <c r="Q18" i="2"/>
  <c r="Q17" i="2"/>
  <c r="O17" i="2"/>
  <c r="R17" i="2" s="1"/>
  <c r="Q12" i="2"/>
  <c r="O12" i="2"/>
  <c r="O18" i="2" s="1"/>
  <c r="I11" i="2"/>
  <c r="P94" i="1"/>
  <c r="Q88" i="1"/>
  <c r="M85" i="1"/>
  <c r="M87" i="1" s="1"/>
  <c r="Q75" i="1"/>
  <c r="M75" i="1"/>
  <c r="M74" i="1"/>
  <c r="Q72" i="1"/>
  <c r="Q69" i="1"/>
  <c r="M68" i="1"/>
  <c r="M67" i="1"/>
  <c r="M66" i="1"/>
  <c r="M65" i="1"/>
  <c r="Q61" i="1"/>
  <c r="O59" i="1"/>
  <c r="O58" i="1"/>
  <c r="N58" i="1"/>
  <c r="O57" i="1"/>
  <c r="O61" i="1" s="1"/>
  <c r="O56" i="1"/>
  <c r="Q49" i="1"/>
  <c r="Q43" i="1"/>
  <c r="O38" i="1"/>
  <c r="Q34" i="1"/>
  <c r="Q32" i="1"/>
  <c r="Q26" i="1"/>
  <c r="Q25" i="1"/>
  <c r="L24" i="1"/>
  <c r="Q18" i="1"/>
  <c r="Q17" i="1"/>
  <c r="Q12" i="1"/>
  <c r="O12" i="1"/>
  <c r="O11" i="1"/>
  <c r="I11" i="1"/>
  <c r="O68" i="1" l="1"/>
  <c r="E95" i="1" s="1"/>
  <c r="R61" i="1"/>
  <c r="R12" i="1"/>
  <c r="O16" i="1"/>
  <c r="O17" i="1" s="1"/>
  <c r="R17" i="1" s="1"/>
  <c r="O26" i="2"/>
  <c r="R18" i="2"/>
  <c r="O68" i="2"/>
  <c r="R12" i="2"/>
  <c r="R26" i="2" l="1"/>
  <c r="O64" i="2"/>
  <c r="O45" i="2"/>
  <c r="O29" i="2"/>
  <c r="O31" i="2"/>
  <c r="O48" i="2" s="1"/>
  <c r="O18" i="1"/>
  <c r="O19" i="1" l="1"/>
  <c r="O39" i="1"/>
  <c r="R18" i="1"/>
  <c r="O46" i="2"/>
  <c r="O49" i="2" s="1"/>
  <c r="O30" i="2"/>
  <c r="O47" i="2" s="1"/>
  <c r="O67" i="2" l="1"/>
  <c r="R49" i="2"/>
  <c r="O24" i="1"/>
  <c r="O23" i="1"/>
  <c r="O22" i="1"/>
  <c r="O32" i="2"/>
  <c r="O65" i="2" l="1"/>
  <c r="O69" i="2" s="1"/>
  <c r="R32" i="2"/>
  <c r="O34" i="2"/>
  <c r="R34" i="2" s="1"/>
  <c r="O25" i="1"/>
  <c r="R25" i="1" l="1"/>
  <c r="O26" i="1"/>
  <c r="R69" i="2"/>
  <c r="O71" i="2"/>
  <c r="R71" i="2" s="1"/>
  <c r="O64" i="1" l="1"/>
  <c r="N39" i="1"/>
  <c r="L39" i="1"/>
  <c r="J39" i="1"/>
  <c r="M39" i="1"/>
  <c r="I39" i="1"/>
  <c r="R26" i="1"/>
  <c r="O45" i="1"/>
  <c r="K39" i="1"/>
  <c r="H39" i="1"/>
  <c r="O31" i="1"/>
  <c r="O29" i="1"/>
  <c r="O72" i="2"/>
  <c r="O48" i="1" l="1"/>
  <c r="N42" i="1"/>
  <c r="L42" i="1"/>
  <c r="J42" i="1"/>
  <c r="H42" i="1"/>
  <c r="M42" i="1"/>
  <c r="I42" i="1"/>
  <c r="K42" i="1"/>
  <c r="O74" i="2"/>
  <c r="O75" i="2" s="1"/>
  <c r="R72" i="2"/>
  <c r="O46" i="1"/>
  <c r="N40" i="1"/>
  <c r="L40" i="1"/>
  <c r="J40" i="1"/>
  <c r="H40" i="1"/>
  <c r="M40" i="1"/>
  <c r="I40" i="1"/>
  <c r="O30" i="1"/>
  <c r="O40" i="1"/>
  <c r="K40" i="1"/>
  <c r="E92" i="1"/>
  <c r="N41" i="1" l="1"/>
  <c r="L41" i="1"/>
  <c r="J41" i="1"/>
  <c r="H41" i="1"/>
  <c r="O47" i="1"/>
  <c r="O49" i="1" s="1"/>
  <c r="M41" i="1"/>
  <c r="I41" i="1"/>
  <c r="K41" i="1"/>
  <c r="O92" i="2"/>
  <c r="O76" i="2"/>
  <c r="R75" i="2"/>
  <c r="R94" i="2" s="1"/>
  <c r="O32" i="1"/>
  <c r="O42" i="1"/>
  <c r="O67" i="1" l="1"/>
  <c r="R49" i="1"/>
  <c r="O65" i="1"/>
  <c r="R32" i="1"/>
  <c r="O34" i="1"/>
  <c r="R34" i="1" s="1"/>
  <c r="O86" i="2"/>
  <c r="R86" i="2" s="1"/>
  <c r="O85" i="2"/>
  <c r="R85" i="2" s="1"/>
  <c r="O84" i="2"/>
  <c r="R84" i="2" s="1"/>
  <c r="O83" i="2"/>
  <c r="R83" i="2" s="1"/>
  <c r="O82" i="2"/>
  <c r="R82" i="2" s="1"/>
  <c r="O81" i="2"/>
  <c r="R81" i="2" s="1"/>
  <c r="O80" i="2"/>
  <c r="R80" i="2" s="1"/>
  <c r="O79" i="2"/>
  <c r="R79" i="2" s="1"/>
  <c r="O78" i="2"/>
  <c r="R78" i="2" s="1"/>
  <c r="O88" i="2"/>
  <c r="R88" i="2" s="1"/>
  <c r="R76" i="2"/>
  <c r="O87" i="2"/>
  <c r="R87" i="2" s="1"/>
  <c r="O41" i="1"/>
  <c r="O43" i="1" s="1"/>
  <c r="O66" i="1" l="1"/>
  <c r="E94" i="1" s="1"/>
  <c r="R43" i="1"/>
  <c r="E93" i="1"/>
  <c r="O69" i="1"/>
  <c r="O71" i="1" l="1"/>
  <c r="R69" i="1"/>
  <c r="E96" i="1" l="1"/>
  <c r="R71" i="1"/>
  <c r="O72" i="1"/>
  <c r="O74" i="1" l="1"/>
  <c r="O75" i="1" s="1"/>
  <c r="R72" i="1"/>
  <c r="R75" i="1" l="1"/>
  <c r="R94" i="1" s="1"/>
  <c r="O92" i="1"/>
  <c r="O76" i="1"/>
  <c r="O86" i="1" l="1"/>
  <c r="O85" i="1"/>
  <c r="R76" i="1"/>
  <c r="O88" i="1"/>
  <c r="R88" i="1" s="1"/>
  <c r="O83" i="1"/>
  <c r="R83" i="1" s="1"/>
  <c r="O81" i="1"/>
  <c r="R81" i="1" s="1"/>
  <c r="O79" i="1"/>
  <c r="R79" i="1" s="1"/>
  <c r="O87" i="1"/>
  <c r="R87" i="1" s="1"/>
  <c r="O84" i="1"/>
  <c r="R84" i="1" s="1"/>
  <c r="O82" i="1"/>
  <c r="R82" i="1" s="1"/>
  <c r="O80" i="1"/>
  <c r="R80" i="1" s="1"/>
  <c r="O78" i="1"/>
  <c r="R78" i="1" s="1"/>
  <c r="E97" i="1" l="1"/>
  <c r="R85" i="1"/>
  <c r="E98" i="1"/>
  <c r="R86" i="1"/>
  <c r="E99" i="1" l="1"/>
  <c r="D97" i="1" s="1"/>
  <c r="G97" i="1" s="1"/>
  <c r="D95" i="1" l="1"/>
  <c r="F95" i="1" s="1"/>
  <c r="D92" i="1"/>
  <c r="F92" i="1" s="1"/>
  <c r="F99" i="1" s="1"/>
  <c r="D93" i="1"/>
  <c r="F93" i="1" s="1"/>
  <c r="D94" i="1"/>
  <c r="F94" i="1" s="1"/>
  <c r="D96" i="1"/>
  <c r="G96" i="1" s="1"/>
  <c r="G99" i="1" s="1"/>
  <c r="D98" i="1"/>
  <c r="G98" i="1" s="1"/>
</calcChain>
</file>

<file path=xl/comments1.xml><?xml version="1.0" encoding="utf-8"?>
<comments xmlns="http://schemas.openxmlformats.org/spreadsheetml/2006/main">
  <authors>
    <author/>
  </authors>
  <commentList>
    <comment ref="O11" authorId="0" shapeId="0">
      <text>
        <r>
          <rPr>
            <b/>
            <sz val="8"/>
            <color rgb="FF000000"/>
            <rFont val="Tahoma"/>
            <family val="2"/>
            <charset val="1"/>
          </rPr>
          <t xml:space="preserve">luciana.castro:
</t>
        </r>
        <r>
          <rPr>
            <sz val="8"/>
            <color rgb="FF000000"/>
            <rFont val="Tahoma"/>
            <family val="2"/>
            <charset val="1"/>
          </rPr>
          <t>Verificar qual será o valor utilizado, de acordo com convenções coletivas...</t>
        </r>
      </text>
    </comment>
    <comment ref="K15" authorId="0" shapeId="0">
      <text>
        <r>
          <rPr>
            <b/>
            <sz val="8"/>
            <color rgb="FF000000"/>
            <rFont val="Tahoma"/>
            <family val="2"/>
            <charset val="1"/>
          </rPr>
          <t xml:space="preserve">luciana.castro:
</t>
        </r>
        <r>
          <rPr>
            <sz val="8"/>
            <color rgb="FF000000"/>
            <rFont val="Tahoma"/>
            <family val="2"/>
            <charset val="1"/>
          </rPr>
          <t>Verificar qual grau será utilizado...</t>
        </r>
      </text>
    </comment>
    <comment ref="H23" authorId="0" shapeId="0">
      <text>
        <r>
          <rPr>
            <b/>
            <sz val="8"/>
            <color rgb="FF000000"/>
            <rFont val="Tahoma"/>
            <family val="2"/>
            <charset val="1"/>
          </rPr>
          <t>ainda, pode-se pagar repouso s/ adicional noturno</t>
        </r>
      </text>
    </comment>
    <comment ref="L23" authorId="0" shapeId="0">
      <text>
        <r>
          <rPr>
            <b/>
            <sz val="8"/>
            <color rgb="FF000000"/>
            <rFont val="Tahoma"/>
            <family val="2"/>
            <charset val="1"/>
          </rPr>
          <t>Ex: 7 horas noturnas por turno: 22:00 ás 5:00</t>
        </r>
      </text>
    </comment>
    <comment ref="M23" authorId="0" shapeId="0">
      <text>
        <r>
          <rPr>
            <b/>
            <sz val="8"/>
            <color rgb="FF000000"/>
            <rFont val="Tahoma"/>
            <family val="2"/>
            <charset val="1"/>
          </rPr>
          <t xml:space="preserve">Ex: 30 dias/mês mas um empregado trabalha 15 dias mês, na escala 12/36
</t>
        </r>
      </text>
    </comment>
    <comment ref="N23" authorId="0" shapeId="0">
      <text>
        <r>
          <rPr>
            <b/>
            <sz val="8"/>
            <color rgb="FF000000"/>
            <rFont val="Tahoma"/>
            <family val="2"/>
            <charset val="1"/>
          </rPr>
          <t>Ex: percentual do adicional noturno, ver qual é o percental</t>
        </r>
      </text>
    </comment>
    <comment ref="I38" authorId="0" shapeId="0">
      <text>
        <r>
          <rPr>
            <b/>
            <sz val="8"/>
            <color rgb="FF000000"/>
            <rFont val="Tahoma"/>
            <family val="2"/>
            <charset val="1"/>
          </rPr>
          <t xml:space="preserve">luciana.castro:
</t>
        </r>
        <r>
          <rPr>
            <sz val="8"/>
            <color rgb="FF000000"/>
            <rFont val="Tahoma"/>
            <family val="2"/>
            <charset val="1"/>
          </rPr>
          <t>igual a 0,05 x 0,2 = 1,0000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23" authorId="0" shapeId="0">
      <text>
        <r>
          <rPr>
            <b/>
            <sz val="8"/>
            <color rgb="FF000000"/>
            <rFont val="Tahoma"/>
            <family val="2"/>
            <charset val="1"/>
          </rPr>
          <t>ainda, pode-se pagar repouso s/ adicional noturno</t>
        </r>
      </text>
    </comment>
    <comment ref="I38" authorId="0" shapeId="0">
      <text>
        <r>
          <rPr>
            <b/>
            <sz val="8"/>
            <color rgb="FF000000"/>
            <rFont val="Tahoma"/>
            <family val="2"/>
            <charset val="1"/>
          </rPr>
          <t xml:space="preserve">luciana.castro:
</t>
        </r>
        <r>
          <rPr>
            <sz val="8"/>
            <color rgb="FF000000"/>
            <rFont val="Tahoma"/>
            <family val="2"/>
            <charset val="1"/>
          </rPr>
          <t>igual a 0,05 x 0,2 = 1,0000</t>
        </r>
      </text>
    </comment>
  </commentList>
</comments>
</file>

<file path=xl/sharedStrings.xml><?xml version="1.0" encoding="utf-8"?>
<sst xmlns="http://schemas.openxmlformats.org/spreadsheetml/2006/main" count="540" uniqueCount="322">
  <si>
    <t>ESTIMATIVA DE CUSTOS PARA SERVIÇOS TERCEIRIZADOS</t>
  </si>
  <si>
    <t>Serviço a ser contratado:</t>
  </si>
  <si>
    <t>SERVIÇO A SER CONTRATADO</t>
  </si>
  <si>
    <t>Observações:</t>
  </si>
  <si>
    <t>Valor estipulado para um empregado:</t>
  </si>
  <si>
    <t>Empregados Necessários:</t>
  </si>
  <si>
    <t>Salário mínimo da categoria:</t>
  </si>
  <si>
    <t>Células verdes: campos a preencher manualmente, conforme cada serviço;</t>
  </si>
  <si>
    <t>Salário mínimo nacional:</t>
  </si>
  <si>
    <t>Células amarelas: foram estimadas pela CRM, mas podem variar com o desejado pela empresa que está participando da licitação;</t>
  </si>
  <si>
    <t>Salário mínimo regional:</t>
  </si>
  <si>
    <t>1)</t>
  </si>
  <si>
    <t>REMUNERAÇÃO</t>
  </si>
  <si>
    <t>1.a)</t>
  </si>
  <si>
    <t>Salário:</t>
  </si>
  <si>
    <t>Total 1):</t>
  </si>
  <si>
    <t>(item 1.a)</t>
  </si>
  <si>
    <t xml:space="preserve">2) </t>
  </si>
  <si>
    <t>ADICIONAIS de RISCOS</t>
  </si>
  <si>
    <t>2.a)</t>
  </si>
  <si>
    <t>Insalubridade</t>
  </si>
  <si>
    <t>grau:</t>
  </si>
  <si>
    <t>máximo</t>
  </si>
  <si>
    <t>&lt;&lt;&lt; INSALUBRIDADE: verificar qual aplicar, salário mínimo da categoria ou salário mínimo nacional</t>
  </si>
  <si>
    <t>2.b)</t>
  </si>
  <si>
    <t>Periculosidade</t>
  </si>
  <si>
    <t>&lt;&lt;&lt; PERICULOSIDADE: sobre o salário base do empregado, sempre</t>
  </si>
  <si>
    <t>Total 2):</t>
  </si>
  <si>
    <t>item 2.a ou 2.b</t>
  </si>
  <si>
    <t>Sub-total:</t>
  </si>
  <si>
    <t>(itens 1 + 2)</t>
  </si>
  <si>
    <t>valor hora</t>
  </si>
  <si>
    <t>3)</t>
  </si>
  <si>
    <t>ADICIONAIS</t>
  </si>
  <si>
    <t>3.a)</t>
  </si>
  <si>
    <t>Horas Extras</t>
  </si>
  <si>
    <t>3.b)</t>
  </si>
  <si>
    <t>Adicional Noturno</t>
  </si>
  <si>
    <t>3.c)</t>
  </si>
  <si>
    <t>Hora reduzida noturna</t>
  </si>
  <si>
    <t>Total 3):</t>
  </si>
  <si>
    <t>(itens 3.a + 3.b)</t>
  </si>
  <si>
    <t>(itens 1 + 2 + 3)</t>
  </si>
  <si>
    <t>4)</t>
  </si>
  <si>
    <t>PROVISÕES</t>
  </si>
  <si>
    <t>4.a)</t>
  </si>
  <si>
    <t>Férias</t>
  </si>
  <si>
    <t>/</t>
  </si>
  <si>
    <t>sobre o total da remuneração</t>
  </si>
  <si>
    <t>4.b)</t>
  </si>
  <si>
    <t xml:space="preserve">1/3 Férias </t>
  </si>
  <si>
    <t>4.c)</t>
  </si>
  <si>
    <t>13º salário</t>
  </si>
  <si>
    <t>Total 4):</t>
  </si>
  <si>
    <t>(itens 4.a + 4.b + 4.c)</t>
  </si>
  <si>
    <t>(itens 1 + 2 + 3 + 4)</t>
  </si>
  <si>
    <t>ENCARGOS TRABALHISTAS</t>
  </si>
  <si>
    <t>FPAS</t>
  </si>
  <si>
    <t>RAT x FAP</t>
  </si>
  <si>
    <t>INCRA</t>
  </si>
  <si>
    <t>SEBRAE</t>
  </si>
  <si>
    <t>SENAI</t>
  </si>
  <si>
    <t>SESI</t>
  </si>
  <si>
    <t>SAL. EDUC.</t>
  </si>
  <si>
    <t>TOTAL</t>
  </si>
  <si>
    <t>5)</t>
  </si>
  <si>
    <t>PREVIDÊNCIA SOCIAL</t>
  </si>
  <si>
    <t>sobre o item</t>
  </si>
  <si>
    <t>5.a)</t>
  </si>
  <si>
    <t>INSS sobre remuneração (1.a)</t>
  </si>
  <si>
    <t>5.b)</t>
  </si>
  <si>
    <t>INSS sobre férias (3.a)</t>
  </si>
  <si>
    <t>5.c)</t>
  </si>
  <si>
    <t>INSS sobre 1/3 férias (3.b)</t>
  </si>
  <si>
    <t>5.d)</t>
  </si>
  <si>
    <t>INSS sobre 13º salário (3.c)</t>
  </si>
  <si>
    <t>Total 5):</t>
  </si>
  <si>
    <t>(itens 5.a + 5.b + 5.c + 5d)</t>
  </si>
  <si>
    <t>6)</t>
  </si>
  <si>
    <t>FUNDO DE GARANTIA</t>
  </si>
  <si>
    <t>6.a)</t>
  </si>
  <si>
    <t>FGTS sobre remuneração (1.a)</t>
  </si>
  <si>
    <t>6.b)</t>
  </si>
  <si>
    <t>FGTS sobre férias (3.a)</t>
  </si>
  <si>
    <t>6.c)</t>
  </si>
  <si>
    <t>FGTS sobre 1/3 férias (3.b)</t>
  </si>
  <si>
    <t>6.d)</t>
  </si>
  <si>
    <t>FGTS sobre 13º salário (3.c)</t>
  </si>
  <si>
    <t>Total 6):</t>
  </si>
  <si>
    <t>(itens 6.a + 6.b + 6.c + 6.d)</t>
  </si>
  <si>
    <t>7)</t>
  </si>
  <si>
    <t>BENEFÍCIOS</t>
  </si>
  <si>
    <t>7.a</t>
  </si>
  <si>
    <t>Vale transporte</t>
  </si>
  <si>
    <t>valor unit:</t>
  </si>
  <si>
    <t>dias úteis:</t>
  </si>
  <si>
    <t>7.b</t>
  </si>
  <si>
    <t>Vale alimentação</t>
  </si>
  <si>
    <t>7.c</t>
  </si>
  <si>
    <t>Uniformes</t>
  </si>
  <si>
    <t>Quant. Ano</t>
  </si>
  <si>
    <t>valor anual:</t>
  </si>
  <si>
    <t>&lt;&lt;&lt; preencher com a quantidade de uniformes que serão utilizadas no mês</t>
  </si>
  <si>
    <t>7.d</t>
  </si>
  <si>
    <t>EPI</t>
  </si>
  <si>
    <t>ex: 3 uniformes por ano que custam R$ 360,00 cada um</t>
  </si>
  <si>
    <t>7.e</t>
  </si>
  <si>
    <t xml:space="preserve">R$ 360,00 vezes 3 = R$ 1.080,00 </t>
  </si>
  <si>
    <t>Total 7):</t>
  </si>
  <si>
    <t>(itens 7.a + 7.b + 7.c + 7.d + 7.e)</t>
  </si>
  <si>
    <t>R$ 1.080,00 / 12 meses = R$ 90,00 por mês</t>
  </si>
  <si>
    <t>8)</t>
  </si>
  <si>
    <t>Composição da base de cálculo sobre Serviço para um empregado</t>
  </si>
  <si>
    <t>8.a)</t>
  </si>
  <si>
    <t>Valor remuneração mensal por empregado</t>
  </si>
  <si>
    <t>8.b)</t>
  </si>
  <si>
    <t>Valor provisões mensal por empregado</t>
  </si>
  <si>
    <t>8.c)</t>
  </si>
  <si>
    <t>Valor INSS mensal por empregado</t>
  </si>
  <si>
    <t>8.d)</t>
  </si>
  <si>
    <t>Valor FGTS mensal por empregado</t>
  </si>
  <si>
    <t>8.e)</t>
  </si>
  <si>
    <t>Valor benefício por empregado</t>
  </si>
  <si>
    <t>Total 8):</t>
  </si>
  <si>
    <t>(itens 8.a + 8.b + .c + 8.d + 8.e)</t>
  </si>
  <si>
    <t>9)</t>
  </si>
  <si>
    <t>DESPESAS ADMINISTRATIVAS</t>
  </si>
  <si>
    <t>9.a)</t>
  </si>
  <si>
    <t>Valor sobre percentual estimado para despesas administrativas</t>
  </si>
  <si>
    <t>Total 9):</t>
  </si>
  <si>
    <t>(item 9)</t>
  </si>
  <si>
    <t>10)</t>
  </si>
  <si>
    <t>CÁLCULO DE TRIBUTOS SOBRE NF FATURA</t>
  </si>
  <si>
    <t>Valor total de custos sobre serviços terceirizados</t>
  </si>
  <si>
    <t>Base de cálculo para Faturamento</t>
  </si>
  <si>
    <t>Total 10)</t>
  </si>
  <si>
    <t>11)</t>
  </si>
  <si>
    <t>BASE DE CÁLCULO PARA NF DE SERVIÇO</t>
  </si>
  <si>
    <t>Valor do serviço com impostos e estimativa de lucro</t>
  </si>
  <si>
    <t>11.a)</t>
  </si>
  <si>
    <t>INSS sobre serviço</t>
  </si>
  <si>
    <t>&lt;&lt;&lt; ver se há ou não incidência, cfe IN 971/2009</t>
  </si>
  <si>
    <t>11.b)</t>
  </si>
  <si>
    <t>INSS sobre serviço - aposentadoria especial</t>
  </si>
  <si>
    <t>11.c)</t>
  </si>
  <si>
    <t>ISSQN sobre serviço</t>
  </si>
  <si>
    <t>&lt;&lt;&lt; ver alíquota de cada município</t>
  </si>
  <si>
    <t>11.d)</t>
  </si>
  <si>
    <t>PIS</t>
  </si>
  <si>
    <t>11.e)</t>
  </si>
  <si>
    <t>COFINS</t>
  </si>
  <si>
    <t>11.f)</t>
  </si>
  <si>
    <t>CSLL</t>
  </si>
  <si>
    <t>11.g)</t>
  </si>
  <si>
    <t>IRRF</t>
  </si>
  <si>
    <t>Total percentual de tributos:</t>
  </si>
  <si>
    <t>11.h)</t>
  </si>
  <si>
    <t>Lucro Estimado</t>
  </si>
  <si>
    <t>&lt;&lt;&lt; quem decide o lucro é a empresa que está participando da licitação, mas nós estipulamos para cálculo em 15%</t>
  </si>
  <si>
    <t>Total percentual de tributos + lucro:</t>
  </si>
  <si>
    <t>Valor dos Serviços sem impostos e lucro</t>
  </si>
  <si>
    <t>Total 11)</t>
  </si>
  <si>
    <t>Resumo da Composição da base de cálculo sobre Serviço</t>
  </si>
  <si>
    <t>Período contratado:</t>
  </si>
  <si>
    <t>meses</t>
  </si>
  <si>
    <t>Evento</t>
  </si>
  <si>
    <t>Valor Total</t>
  </si>
  <si>
    <t>Custo Direto</t>
  </si>
  <si>
    <t>Custo Indireto</t>
  </si>
  <si>
    <t>Remuneração</t>
  </si>
  <si>
    <t>Valor total no período contratado para um empregado:</t>
  </si>
  <si>
    <t>Provisões</t>
  </si>
  <si>
    <t>Encargos Sociais</t>
  </si>
  <si>
    <t>Valor total no período contratado para</t>
  </si>
  <si>
    <t>empregados:</t>
  </si>
  <si>
    <t>Benefícios</t>
  </si>
  <si>
    <t>Despesas Administrativas</t>
  </si>
  <si>
    <t>Tributos sobre NF</t>
  </si>
  <si>
    <t>Totais sobre faturamento</t>
  </si>
  <si>
    <t>Local e data,</t>
  </si>
  <si>
    <t>.</t>
  </si>
  <si>
    <t>Pessoa responsável</t>
  </si>
  <si>
    <t>Empresa</t>
  </si>
  <si>
    <t>Ver sites:</t>
  </si>
  <si>
    <t>MTE  - profissão regulamentada</t>
  </si>
  <si>
    <t>http://www.mtecbo.gov.br/cbosite/pages/regulamentacao.jsf</t>
  </si>
  <si>
    <t>Se for superior a R$ 5.000,00 profissão regulamentada haverá contribuição de CSLL e IR</t>
  </si>
  <si>
    <t>IN 971 - INSS - Serviços sujeitos a retenção - art 117 a 120 e 149</t>
  </si>
  <si>
    <t>http://www.receita.fazenda.gov.br/legislacao/ins/2009/in9712009.htm</t>
  </si>
  <si>
    <t>SERVIÇO A SER CONTRATADO:</t>
  </si>
  <si>
    <t>Valor total mensal para um empregado:</t>
  </si>
  <si>
    <t>Valor total mensal contratado para</t>
  </si>
  <si>
    <t>Nº Processo</t>
  </si>
  <si>
    <t xml:space="preserve">Licitação Nº </t>
  </si>
  <si>
    <t xml:space="preserve">Dia : </t>
  </si>
  <si>
    <t xml:space="preserve">Discriminação dos Serviços (dados referentes à contratação) </t>
  </si>
  <si>
    <t>A</t>
  </si>
  <si>
    <t xml:space="preserve">Data de apresentação da proposta (dia/mês/ano) </t>
  </si>
  <si>
    <t>B</t>
  </si>
  <si>
    <t xml:space="preserve">Município(s) </t>
  </si>
  <si>
    <t>C</t>
  </si>
  <si>
    <t>Ano/Mês Acordo, Convenção ou Sentença Normativa em Dissídio Coletivo</t>
  </si>
  <si>
    <t>D</t>
  </si>
  <si>
    <t xml:space="preserve">Serviço </t>
  </si>
  <si>
    <t>E</t>
  </si>
  <si>
    <t xml:space="preserve">Unidade de medida </t>
  </si>
  <si>
    <t>F</t>
  </si>
  <si>
    <t xml:space="preserve">Quantidade (total) a contratar (em função da unidade de medida) </t>
  </si>
  <si>
    <t>G</t>
  </si>
  <si>
    <t xml:space="preserve">Nº de meses de execução contratual </t>
  </si>
  <si>
    <t xml:space="preserve">Unidade de medida –tipos e quantidades </t>
  </si>
  <si>
    <t xml:space="preserve">Tipo de serviço (mesmo serviço com características distintas)                      </t>
  </si>
  <si>
    <t>Quantidade</t>
  </si>
  <si>
    <t xml:space="preserve">Dados complementares para composição dos custos referente à mão-de-obra </t>
  </si>
  <si>
    <t xml:space="preserve">Salário mínimo oficial vigente </t>
  </si>
  <si>
    <t xml:space="preserve">Categoria profissional (vinculada à execução contratual) </t>
  </si>
  <si>
    <t xml:space="preserve">Data base da categoria (dia/mês/ano) </t>
  </si>
  <si>
    <t xml:space="preserve">Nota : Deverão ser informados os valores unitários por empregado. </t>
  </si>
  <si>
    <t xml:space="preserve">                                            MONTANTE A </t>
  </si>
  <si>
    <t>MONTANTE A</t>
  </si>
  <si>
    <t>I</t>
  </si>
  <si>
    <t>Remuneração Grupo I</t>
  </si>
  <si>
    <t>%</t>
  </si>
  <si>
    <t>Valor Mensal / Unidade de serviço (R$)</t>
  </si>
  <si>
    <t xml:space="preserve">Salário </t>
  </si>
  <si>
    <t xml:space="preserve">Adicional Noturno </t>
  </si>
  <si>
    <t xml:space="preserve">Adicional Periculosidade </t>
  </si>
  <si>
    <t xml:space="preserve">Adicional Insalubridade </t>
  </si>
  <si>
    <t xml:space="preserve">Outros (especificar) </t>
  </si>
  <si>
    <t xml:space="preserve">Total de Remuneração </t>
  </si>
  <si>
    <t>II</t>
  </si>
  <si>
    <t>Encargos Sociais -   Grupo II: Obrigações Sociais</t>
  </si>
  <si>
    <t xml:space="preserve">INSS </t>
  </si>
  <si>
    <t xml:space="preserve">SESI ou SESC </t>
  </si>
  <si>
    <t xml:space="preserve">SENAI ou SENAC </t>
  </si>
  <si>
    <t xml:space="preserve">INCRA </t>
  </si>
  <si>
    <t xml:space="preserve">SALÁRIO EDUCAÇÃO </t>
  </si>
  <si>
    <t xml:space="preserve">FGTS </t>
  </si>
  <si>
    <t xml:space="preserve">SEGURO ACIDENTE DO TRABALHO (1%, 2% e 3% conforme art. 22, inc. II da Lei nº 8.212/91) </t>
  </si>
  <si>
    <t xml:space="preserve">SEBRAE </t>
  </si>
  <si>
    <t>III</t>
  </si>
  <si>
    <t>Encargos Sociais - Grupo III: Tempo Não Trabalhado</t>
  </si>
  <si>
    <t xml:space="preserve">FÉRIAS GOZADAS +  ADICIONAL DE FÉRIAS </t>
  </si>
  <si>
    <t xml:space="preserve">FALTAS ABONADAS (3) </t>
  </si>
  <si>
    <t xml:space="preserve">LICENÇA MATERNIDADE </t>
  </si>
  <si>
    <t xml:space="preserve">LICENÇA PATERNIDADE </t>
  </si>
  <si>
    <t xml:space="preserve">FALTAS LEGAIS (4) </t>
  </si>
  <si>
    <t xml:space="preserve">ACIDENTE DE TRABALHO </t>
  </si>
  <si>
    <t xml:space="preserve">AVISO PRÉVIO TRABALHADO </t>
  </si>
  <si>
    <t xml:space="preserve">13º SALÁRIO </t>
  </si>
  <si>
    <t xml:space="preserve">Nota (3) Faltas Justificadas por Auxílio Doença . </t>
  </si>
  <si>
    <t xml:space="preserve">Nota (4) Faltas Legais  - Art. 473 CLT. </t>
  </si>
  <si>
    <t>IV</t>
  </si>
  <si>
    <t>Encargos Sociais - Grupo IV: Indenizações</t>
  </si>
  <si>
    <t xml:space="preserve">INDENIZAÇÕES </t>
  </si>
  <si>
    <t xml:space="preserve">FGTS SOBRE INDENIZAÇÕES </t>
  </si>
  <si>
    <t>INDENIZAÇÃO COMPENSATÓRIA POR DEMISSÃO S/JUSTA CAUSA</t>
  </si>
  <si>
    <t>V</t>
  </si>
  <si>
    <t>Encargos Sociais - Grupo V: Incidência</t>
  </si>
  <si>
    <t>INCIDÊNCIA GRUPO II (Obrigações Sociais) X GRUPO III (Tempo Não Trabalhado)</t>
  </si>
  <si>
    <t>TOTAL DOS ENCARGOS SOCIAIS (II + III + IV + V):</t>
  </si>
  <si>
    <t>VI</t>
  </si>
  <si>
    <t>Demais custos relativos à Norma Coletiva ou Disposições Legais</t>
  </si>
  <si>
    <t xml:space="preserve">Auxílio alimentação (Vales, Cesta Básica, etc.) </t>
  </si>
  <si>
    <t xml:space="preserve">Vale-Transporte </t>
  </si>
  <si>
    <t>TOTAL DO MONTANTE A:</t>
  </si>
  <si>
    <t>MONTANTE B</t>
  </si>
  <si>
    <t>Despesas Diretas</t>
  </si>
  <si>
    <r>
      <rPr>
        <sz val="12"/>
        <color rgb="FF000000"/>
        <rFont val="Times New Roman"/>
        <family val="1"/>
        <charset val="1"/>
      </rPr>
      <t>Transporte(</t>
    </r>
    <r>
      <rPr>
        <sz val="6"/>
        <color rgb="FF000000"/>
        <rFont val="Times New Roman"/>
        <family val="1"/>
        <charset val="1"/>
      </rPr>
      <t>5</t>
    </r>
    <r>
      <rPr>
        <sz val="12"/>
        <color rgb="FF000000"/>
        <rFont val="Times New Roman"/>
        <family val="1"/>
        <charset val="1"/>
      </rPr>
      <t xml:space="preserve">) </t>
    </r>
  </si>
  <si>
    <t xml:space="preserve">Uniformes/equipamentos </t>
  </si>
  <si>
    <t xml:space="preserve">Seguro de vida </t>
  </si>
  <si>
    <t xml:space="preserve">Materiais </t>
  </si>
  <si>
    <r>
      <rPr>
        <sz val="12"/>
        <color rgb="FF000000"/>
        <rFont val="Times New Roman"/>
        <family val="1"/>
        <charset val="1"/>
      </rPr>
      <t>Mobilização(</t>
    </r>
    <r>
      <rPr>
        <sz val="6"/>
        <color rgb="FF000000"/>
        <rFont val="Times New Roman"/>
        <family val="1"/>
        <charset val="1"/>
      </rPr>
      <t>6</t>
    </r>
    <r>
      <rPr>
        <sz val="12"/>
        <color rgb="FF000000"/>
        <rFont val="Times New Roman"/>
        <family val="1"/>
        <charset val="1"/>
      </rPr>
      <t xml:space="preserve">) </t>
    </r>
  </si>
  <si>
    <t xml:space="preserve">Nota (5): Somente será preenchido quando o licitante fornecer transporte próprio. </t>
  </si>
  <si>
    <t>Nota (6): Tais custos de mobilização não são renováveis, devendo ser eliminados após o primeiro ano do</t>
  </si>
  <si>
    <t>contrato caso haja prorrogação</t>
  </si>
  <si>
    <t>Despesas Indiretas</t>
  </si>
  <si>
    <t xml:space="preserve">Despesas Administrativas </t>
  </si>
  <si>
    <t xml:space="preserve">Seguros </t>
  </si>
  <si>
    <t>Lucro</t>
  </si>
  <si>
    <t>TOTAL DO MONTANTE B:</t>
  </si>
  <si>
    <t xml:space="preserve">                                             MONTANTE C </t>
  </si>
  <si>
    <t>MONTANTE C</t>
  </si>
  <si>
    <r>
      <rPr>
        <b/>
        <sz val="12"/>
        <color rgb="FF000000"/>
        <rFont val="Times New Roman"/>
        <family val="1"/>
        <charset val="1"/>
      </rPr>
      <t>Tributos (</t>
    </r>
    <r>
      <rPr>
        <b/>
        <sz val="6"/>
        <color rgb="FF000000"/>
        <rFont val="Times New Roman"/>
        <family val="1"/>
        <charset val="1"/>
      </rPr>
      <t>7</t>
    </r>
    <r>
      <rPr>
        <b/>
        <sz val="12"/>
        <color rgb="FF000000"/>
        <rFont val="Times New Roman"/>
        <family val="1"/>
        <charset val="1"/>
      </rPr>
      <t>)</t>
    </r>
  </si>
  <si>
    <t xml:space="preserve">PIS </t>
  </si>
  <si>
    <t xml:space="preserve">COFINS </t>
  </si>
  <si>
    <t xml:space="preserve">ISSQN </t>
  </si>
  <si>
    <r>
      <rPr>
        <sz val="12"/>
        <color rgb="FF000000"/>
        <rFont val="Times New Roman"/>
        <family val="1"/>
        <charset val="1"/>
      </rPr>
      <t>SIMPLES(</t>
    </r>
    <r>
      <rPr>
        <sz val="6"/>
        <color rgb="FF000000"/>
        <rFont val="Times New Roman"/>
        <family val="1"/>
        <charset val="1"/>
      </rPr>
      <t>8</t>
    </r>
    <r>
      <rPr>
        <sz val="12"/>
        <color rgb="FF000000"/>
        <rFont val="Times New Roman"/>
        <family val="1"/>
        <charset val="1"/>
      </rPr>
      <t xml:space="preserve">) </t>
    </r>
  </si>
  <si>
    <t xml:space="preserve">OUTROS (especificar) </t>
  </si>
  <si>
    <t xml:space="preserve">Nota (7) : O valor referente a tributos é obtido aplicando-se o percentual sobre o valor do faturamento. </t>
  </si>
  <si>
    <t xml:space="preserve">Nota (8) : As empresas optantes pelo SIMPLES que se enquadrem nas exceções previstas nos parágrafos </t>
  </si>
  <si>
    <t>5º-B a 5º-E do artigo 18 da Lei Complementar 123/2006, deverão preencher apenas a linha 4 da planilha</t>
  </si>
  <si>
    <t>TOTAL DO MONTANTE C:</t>
  </si>
  <si>
    <t xml:space="preserve">                                         QUADROS-RESUMO </t>
  </si>
  <si>
    <t>QUADRO-RESUMO</t>
  </si>
  <si>
    <t xml:space="preserve">Montante A </t>
  </si>
  <si>
    <t>Classificação</t>
  </si>
  <si>
    <t xml:space="preserve">Remuneração </t>
  </si>
  <si>
    <t xml:space="preserve">Encargos Sociais (II + III + IV + V) </t>
  </si>
  <si>
    <t>Demais Custos relativos a Norma Coletiva ou Disposições Legais</t>
  </si>
  <si>
    <t xml:space="preserve">Total </t>
  </si>
  <si>
    <t>Montante B</t>
  </si>
  <si>
    <t xml:space="preserve">Despesas Diretas </t>
  </si>
  <si>
    <t xml:space="preserve">Despesas Indiretas </t>
  </si>
  <si>
    <t xml:space="preserve">Lucro </t>
  </si>
  <si>
    <t>Montante C</t>
  </si>
  <si>
    <t>Tributos</t>
  </si>
  <si>
    <t xml:space="preserve">QUADRO RESUMO DO CONTRATO </t>
  </si>
  <si>
    <t>Serviço</t>
  </si>
  <si>
    <t>Valor Mensal  por Unidade de Serviço (A+B+C)</t>
  </si>
  <si>
    <t>Quantidade de Unidade de Serviço</t>
  </si>
  <si>
    <t xml:space="preserve">Valor mensal do serviço </t>
  </si>
  <si>
    <t xml:space="preserve">Valor Mensal do Contrato </t>
  </si>
  <si>
    <t xml:space="preserve">Nota (8): A contratada deve rá arcar com o ônus decorrente de eventual equívoco no dimensionamento </t>
  </si>
  <si>
    <t xml:space="preserve">dos    quantitativos  de  sua  proposta,   devendo   complementá-los,     caso  o  previsto  inicialmente  em   sua </t>
  </si>
  <si>
    <t>proposta  não seja satisfatório para o atendimento ao objeto da licitação</t>
  </si>
  <si>
    <t>PREGÃO, NA FORMA ELETRÔNICA, Nº 758/2019</t>
  </si>
  <si>
    <t xml:space="preserve">Sessao </t>
  </si>
  <si>
    <t>Pregão Eletron</t>
  </si>
  <si>
    <t>/2021</t>
  </si>
  <si>
    <t xml:space="preserve">  ANEXO V - PLANILHA DE CUSTOS E FORMAÇÃO DE PREÇOS - PARTE 2</t>
  </si>
  <si>
    <t>ANEXO V - PLANILHA DE CUSTOS E FORMAÇÃO DE PREÇO - PARTE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</si>
</sst>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R$ &quot;#,##0.00_);&quot;(R$ &quot;#,##0.00\)"/>
    <numFmt numFmtId="165" formatCode="&quot;R$ &quot;#,##0.00_);[Red]&quot;(R$ &quot;#,##0.00\)"/>
    <numFmt numFmtId="166" formatCode="0.0000%"/>
    <numFmt numFmtId="167" formatCode="&quot;R$ &quot;#,##0.0000_);&quot;(R$ &quot;#,##0.0000\)"/>
    <numFmt numFmtId="168" formatCode="0.0000"/>
    <numFmt numFmtId="169" formatCode="[$-416]d/m/yyyy"/>
    <numFmt numFmtId="170" formatCode="_-[$R$-416]\ * #,##0.00_-;\-[$R$-416]\ * #,##0.00_-;_-[$R$-416]\ * \-??_-;_-@_-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6"/>
      <color rgb="FF000000"/>
      <name val="Times New Roman"/>
      <family val="1"/>
      <charset val="1"/>
    </font>
    <font>
      <b/>
      <sz val="6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  <fill>
      <patternFill patternType="solid">
        <fgColor rgb="FFFFFF00"/>
        <bgColor rgb="FFFFFF00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9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2" borderId="2" xfId="0" applyNumberFormat="1" applyFill="1" applyBorder="1"/>
    <xf numFmtId="0" fontId="0" fillId="0" borderId="0" xfId="0" applyAlignment="1">
      <alignment horizontal="center"/>
    </xf>
    <xf numFmtId="164" fontId="0" fillId="2" borderId="1" xfId="0" applyNumberFormat="1" applyFill="1" applyBorder="1"/>
    <xf numFmtId="0" fontId="0" fillId="0" borderId="0" xfId="0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64" fontId="0" fillId="2" borderId="7" xfId="0" applyNumberFormat="1" applyFont="1" applyFill="1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Border="1"/>
    <xf numFmtId="0" fontId="1" fillId="0" borderId="10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165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165" fontId="0" fillId="0" borderId="1" xfId="0" applyNumberFormat="1" applyBorder="1"/>
    <xf numFmtId="165" fontId="0" fillId="0" borderId="0" xfId="0" applyNumberFormat="1" applyBorder="1"/>
    <xf numFmtId="0" fontId="0" fillId="0" borderId="6" xfId="0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10" fontId="0" fillId="0" borderId="0" xfId="0" applyNumberFormat="1" applyBorder="1"/>
    <xf numFmtId="164" fontId="0" fillId="2" borderId="7" xfId="0" applyNumberFormat="1" applyFill="1" applyBorder="1"/>
    <xf numFmtId="0" fontId="1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1" fillId="0" borderId="13" xfId="0" applyNumberFormat="1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/>
    <xf numFmtId="0" fontId="1" fillId="0" borderId="8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65" fontId="1" fillId="0" borderId="2" xfId="0" applyNumberFormat="1" applyFont="1" applyBorder="1"/>
    <xf numFmtId="164" fontId="0" fillId="0" borderId="0" xfId="0" applyNumberFormat="1" applyBorder="1"/>
    <xf numFmtId="0" fontId="0" fillId="0" borderId="0" xfId="0" applyFon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12" xfId="0" applyBorder="1"/>
    <xf numFmtId="0" fontId="1" fillId="0" borderId="12" xfId="0" applyFont="1" applyBorder="1"/>
    <xf numFmtId="0" fontId="0" fillId="0" borderId="15" xfId="0" applyFont="1" applyBorder="1"/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left"/>
    </xf>
    <xf numFmtId="0" fontId="1" fillId="0" borderId="17" xfId="0" applyFont="1" applyBorder="1"/>
    <xf numFmtId="166" fontId="0" fillId="0" borderId="17" xfId="0" applyNumberFormat="1" applyFont="1" applyBorder="1"/>
    <xf numFmtId="166" fontId="0" fillId="3" borderId="17" xfId="0" applyNumberFormat="1" applyFont="1" applyFill="1" applyBorder="1"/>
    <xf numFmtId="166" fontId="0" fillId="0" borderId="18" xfId="0" applyNumberFormat="1" applyFont="1" applyBorder="1"/>
    <xf numFmtId="167" fontId="0" fillId="0" borderId="0" xfId="0" applyNumberFormat="1" applyBorder="1"/>
    <xf numFmtId="167" fontId="0" fillId="0" borderId="7" xfId="0" applyNumberFormat="1" applyBorder="1"/>
    <xf numFmtId="164" fontId="0" fillId="0" borderId="7" xfId="0" applyNumberFormat="1" applyBorder="1"/>
    <xf numFmtId="0" fontId="1" fillId="0" borderId="14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/>
    <xf numFmtId="0" fontId="1" fillId="0" borderId="15" xfId="0" applyFont="1" applyBorder="1" applyAlignment="1"/>
    <xf numFmtId="165" fontId="0" fillId="2" borderId="0" xfId="0" applyNumberFormat="1" applyFill="1" applyBorder="1" applyAlignment="1">
      <alignment horizontal="center"/>
    </xf>
    <xf numFmtId="165" fontId="0" fillId="0" borderId="7" xfId="0" applyNumberFormat="1" applyBorder="1"/>
    <xf numFmtId="165" fontId="0" fillId="0" borderId="0" xfId="0" applyNumberFormat="1" applyBorder="1" applyAlignment="1">
      <alignment horizontal="center"/>
    </xf>
    <xf numFmtId="0" fontId="0" fillId="0" borderId="7" xfId="0" applyBorder="1"/>
    <xf numFmtId="0" fontId="1" fillId="0" borderId="10" xfId="0" applyFont="1" applyBorder="1"/>
    <xf numFmtId="165" fontId="0" fillId="0" borderId="0" xfId="0" applyNumberFormat="1"/>
    <xf numFmtId="164" fontId="1" fillId="0" borderId="13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164" fontId="1" fillId="0" borderId="15" xfId="0" applyNumberFormat="1" applyFont="1" applyBorder="1"/>
    <xf numFmtId="164" fontId="1" fillId="0" borderId="7" xfId="0" applyNumberFormat="1" applyFont="1" applyBorder="1"/>
    <xf numFmtId="0" fontId="0" fillId="0" borderId="12" xfId="0" applyBorder="1" applyAlignment="1">
      <alignment horizontal="center"/>
    </xf>
    <xf numFmtId="164" fontId="0" fillId="0" borderId="15" xfId="0" applyNumberFormat="1" applyBorder="1"/>
    <xf numFmtId="0" fontId="0" fillId="0" borderId="0" xfId="0" applyFont="1"/>
    <xf numFmtId="0" fontId="0" fillId="0" borderId="6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164" fontId="0" fillId="0" borderId="7" xfId="0" applyNumberFormat="1" applyFont="1" applyBorder="1"/>
    <xf numFmtId="0" fontId="1" fillId="0" borderId="9" xfId="0" applyFont="1" applyBorder="1"/>
    <xf numFmtId="10" fontId="0" fillId="0" borderId="10" xfId="0" applyNumberFormat="1" applyBorder="1"/>
    <xf numFmtId="168" fontId="0" fillId="0" borderId="11" xfId="0" applyNumberFormat="1" applyBorder="1" applyAlignment="1">
      <alignment horizontal="center"/>
    </xf>
    <xf numFmtId="0" fontId="1" fillId="0" borderId="11" xfId="0" applyFont="1" applyBorder="1"/>
    <xf numFmtId="0" fontId="0" fillId="0" borderId="0" xfId="0" applyBorder="1" applyAlignment="1">
      <alignment horizontal="center"/>
    </xf>
    <xf numFmtId="10" fontId="0" fillId="2" borderId="0" xfId="0" applyNumberFormat="1" applyFill="1" applyBorder="1"/>
    <xf numFmtId="10" fontId="0" fillId="3" borderId="0" xfId="0" applyNumberFormat="1" applyFill="1" applyBorder="1"/>
    <xf numFmtId="0" fontId="0" fillId="0" borderId="17" xfId="0" applyFont="1" applyBorder="1"/>
    <xf numFmtId="10" fontId="0" fillId="3" borderId="17" xfId="0" applyNumberFormat="1" applyFill="1" applyBorder="1"/>
    <xf numFmtId="0" fontId="0" fillId="0" borderId="7" xfId="0" applyBorder="1" applyAlignment="1">
      <alignment horizontal="center"/>
    </xf>
    <xf numFmtId="10" fontId="1" fillId="0" borderId="10" xfId="0" applyNumberFormat="1" applyFont="1" applyBorder="1"/>
    <xf numFmtId="0" fontId="0" fillId="0" borderId="11" xfId="0" applyBorder="1"/>
    <xf numFmtId="0" fontId="0" fillId="0" borderId="13" xfId="0" applyBorder="1"/>
    <xf numFmtId="0" fontId="1" fillId="0" borderId="1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3" xfId="0" applyFont="1" applyBorder="1" applyAlignment="1"/>
    <xf numFmtId="0" fontId="0" fillId="0" borderId="11" xfId="0" applyBorder="1" applyAlignment="1">
      <alignment horizontal="center"/>
    </xf>
    <xf numFmtId="0" fontId="1" fillId="0" borderId="6" xfId="0" applyFont="1" applyBorder="1" applyAlignment="1">
      <alignment horizontal="left"/>
    </xf>
    <xf numFmtId="10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Font="1" applyBorder="1"/>
    <xf numFmtId="0" fontId="3" fillId="0" borderId="0" xfId="0" applyFont="1" applyBorder="1" applyAlignment="1"/>
    <xf numFmtId="10" fontId="0" fillId="0" borderId="6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4" fontId="0" fillId="0" borderId="13" xfId="0" applyNumberFormat="1" applyBorder="1"/>
    <xf numFmtId="0" fontId="1" fillId="0" borderId="11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" fillId="0" borderId="0" xfId="0" applyFont="1" applyAlignment="1"/>
    <xf numFmtId="0" fontId="0" fillId="0" borderId="21" xfId="0" applyFont="1" applyBorder="1"/>
    <xf numFmtId="0" fontId="0" fillId="0" borderId="22" xfId="0" applyBorder="1"/>
    <xf numFmtId="10" fontId="0" fillId="0" borderId="21" xfId="0" applyNumberFormat="1" applyBorder="1" applyAlignment="1">
      <alignment horizontal="center"/>
    </xf>
    <xf numFmtId="165" fontId="0" fillId="0" borderId="23" xfId="0" applyNumberFormat="1" applyBorder="1"/>
    <xf numFmtId="10" fontId="0" fillId="0" borderId="23" xfId="0" applyNumberFormat="1" applyBorder="1" applyAlignment="1">
      <alignment horizontal="center"/>
    </xf>
    <xf numFmtId="0" fontId="0" fillId="0" borderId="8" xfId="0" applyFont="1" applyBorder="1"/>
    <xf numFmtId="10" fontId="1" fillId="0" borderId="8" xfId="0" applyNumberFormat="1" applyFont="1" applyBorder="1" applyAlignment="1">
      <alignment horizontal="center"/>
    </xf>
    <xf numFmtId="165" fontId="0" fillId="0" borderId="24" xfId="0" applyNumberFormat="1" applyBorder="1"/>
    <xf numFmtId="10" fontId="1" fillId="0" borderId="24" xfId="0" applyNumberFormat="1" applyFont="1" applyBorder="1" applyAlignment="1">
      <alignment horizontal="center"/>
    </xf>
    <xf numFmtId="2" fontId="0" fillId="0" borderId="10" xfId="0" applyNumberFormat="1" applyFont="1" applyBorder="1"/>
    <xf numFmtId="2" fontId="0" fillId="0" borderId="11" xfId="0" applyNumberFormat="1" applyBorder="1"/>
    <xf numFmtId="169" fontId="0" fillId="0" borderId="11" xfId="0" applyNumberFormat="1" applyBorder="1"/>
    <xf numFmtId="0" fontId="2" fillId="0" borderId="0" xfId="0" applyFont="1" applyAlignment="1"/>
    <xf numFmtId="164" fontId="0" fillId="0" borderId="2" xfId="0" applyNumberFormat="1" applyBorder="1"/>
    <xf numFmtId="10" fontId="0" fillId="0" borderId="17" xfId="0" applyNumberFormat="1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vertical="center"/>
    </xf>
    <xf numFmtId="16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9" fontId="7" fillId="0" borderId="35" xfId="1" applyFont="1" applyBorder="1" applyAlignment="1" applyProtection="1">
      <alignment horizontal="center" vertical="center"/>
    </xf>
    <xf numFmtId="170" fontId="7" fillId="0" borderId="35" xfId="0" applyNumberFormat="1" applyFont="1" applyBorder="1" applyAlignment="1">
      <alignment horizontal="center" vertical="center"/>
    </xf>
    <xf numFmtId="9" fontId="6" fillId="0" borderId="0" xfId="1" applyFont="1" applyBorder="1" applyAlignment="1" applyProtection="1">
      <alignment vertical="center"/>
    </xf>
    <xf numFmtId="170" fontId="6" fillId="0" borderId="0" xfId="0" applyNumberFormat="1" applyFont="1" applyBorder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9" fontId="6" fillId="0" borderId="33" xfId="1" applyFont="1" applyBorder="1" applyAlignment="1" applyProtection="1">
      <alignment vertical="center"/>
    </xf>
    <xf numFmtId="170" fontId="6" fillId="0" borderId="34" xfId="0" applyNumberFormat="1" applyFont="1" applyBorder="1" applyAlignment="1">
      <alignment vertical="center"/>
    </xf>
    <xf numFmtId="0" fontId="7" fillId="0" borderId="27" xfId="0" applyFont="1" applyBorder="1" applyAlignment="1">
      <alignment horizontal="left" vertical="center" wrapText="1"/>
    </xf>
    <xf numFmtId="0" fontId="7" fillId="0" borderId="30" xfId="0" applyFont="1" applyBorder="1" applyAlignment="1">
      <alignment vertical="center"/>
    </xf>
    <xf numFmtId="0" fontId="6" fillId="0" borderId="34" xfId="0" applyFont="1" applyBorder="1" applyAlignment="1">
      <alignment vertical="center" wrapText="1"/>
    </xf>
    <xf numFmtId="3" fontId="1" fillId="0" borderId="0" xfId="0" applyNumberFormat="1" applyFont="1"/>
    <xf numFmtId="0" fontId="1" fillId="0" borderId="10" xfId="0" applyFont="1" applyBorder="1" applyAlignment="1">
      <alignment horizontal="right"/>
    </xf>
    <xf numFmtId="0" fontId="0" fillId="0" borderId="2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103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103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103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103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4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5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7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49</xdr:row>
      <xdr:rowOff>142875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381000</xdr:colOff>
      <xdr:row>51</xdr:row>
      <xdr:rowOff>152400</xdr:rowOff>
    </xdr:to>
    <xdr:sp macro="" textlink="">
      <xdr:nvSpPr>
        <xdr:cNvPr id="9" name="AutoShape 1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381000</xdr:colOff>
      <xdr:row>51</xdr:row>
      <xdr:rowOff>152400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381000</xdr:colOff>
      <xdr:row>51</xdr:row>
      <xdr:rowOff>152400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381000</xdr:colOff>
      <xdr:row>51</xdr:row>
      <xdr:rowOff>152400</xdr:rowOff>
    </xdr:to>
    <xdr:sp macro="" textlink="">
      <xdr:nvSpPr>
        <xdr:cNvPr id="12" name="AutoShape 8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381000</xdr:colOff>
      <xdr:row>51</xdr:row>
      <xdr:rowOff>152400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381000</xdr:colOff>
      <xdr:row>51</xdr:row>
      <xdr:rowOff>152400</xdr:rowOff>
    </xdr:to>
    <xdr:sp macro="" textlink="">
      <xdr:nvSpPr>
        <xdr:cNvPr id="14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381000</xdr:colOff>
      <xdr:row>51</xdr:row>
      <xdr:rowOff>152400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746150</xdr:colOff>
      <xdr:row>51</xdr:row>
      <xdr:rowOff>153619</xdr:rowOff>
    </xdr:to>
    <xdr:sp macro="" textlink="">
      <xdr:nvSpPr>
        <xdr:cNvPr id="16" name="AutoShape 14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746150</xdr:colOff>
      <xdr:row>51</xdr:row>
      <xdr:rowOff>153619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746150</xdr:colOff>
      <xdr:row>51</xdr:row>
      <xdr:rowOff>153619</xdr:rowOff>
    </xdr:to>
    <xdr:sp macro="" textlink="">
      <xdr:nvSpPr>
        <xdr:cNvPr id="18" name="AutoShape 10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746150</xdr:colOff>
      <xdr:row>51</xdr:row>
      <xdr:rowOff>153619</xdr:rowOff>
    </xdr:to>
    <xdr:sp macro="" textlink="">
      <xdr:nvSpPr>
        <xdr:cNvPr id="19" name="AutoShape 8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746150</xdr:colOff>
      <xdr:row>51</xdr:row>
      <xdr:rowOff>153619</xdr:rowOff>
    </xdr:to>
    <xdr:sp macro="" textlink="">
      <xdr:nvSpPr>
        <xdr:cNvPr id="20" name="AutoShape 6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746150</xdr:colOff>
      <xdr:row>51</xdr:row>
      <xdr:rowOff>153619</xdr:rowOff>
    </xdr:to>
    <xdr:sp macro="" textlink="">
      <xdr:nvSpPr>
        <xdr:cNvPr id="21" name="AutoShape 4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746150</xdr:colOff>
      <xdr:row>51</xdr:row>
      <xdr:rowOff>153619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495300</xdr:colOff>
      <xdr:row>49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495300</xdr:colOff>
      <xdr:row>49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495300</xdr:colOff>
      <xdr:row>49</xdr:row>
      <xdr:rowOff>142875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495300</xdr:colOff>
      <xdr:row>49</xdr:row>
      <xdr:rowOff>142875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259080</xdr:colOff>
      <xdr:row>51</xdr:row>
      <xdr:rowOff>152400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259080</xdr:colOff>
      <xdr:row>51</xdr:row>
      <xdr:rowOff>152400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629107</xdr:colOff>
      <xdr:row>51</xdr:row>
      <xdr:rowOff>153619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629107</xdr:colOff>
      <xdr:row>51</xdr:row>
      <xdr:rowOff>153619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4390" cy="952439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showGridLines="0" tabSelected="1" zoomScale="80" zoomScaleNormal="80" workbookViewId="0">
      <selection activeCell="O1" sqref="O1"/>
    </sheetView>
  </sheetViews>
  <sheetFormatPr defaultColWidth="8.69921875" defaultRowHeight="14.4" x14ac:dyDescent="0.3"/>
  <cols>
    <col min="1" max="1" width="15.69921875" style="1" customWidth="1"/>
    <col min="2" max="2" width="3.69921875" style="1" customWidth="1"/>
    <col min="3" max="3" width="6.69921875" style="2" customWidth="1"/>
    <col min="4" max="5" width="12.69921875" customWidth="1"/>
    <col min="6" max="14" width="13.69921875" customWidth="1"/>
    <col min="15" max="15" width="14.69921875" customWidth="1"/>
    <col min="16" max="16" width="3.69921875" customWidth="1"/>
    <col min="17" max="17" width="14.69921875" style="3" customWidth="1"/>
    <col min="18" max="18" width="14.69921875" customWidth="1"/>
    <col min="19" max="19" width="4.3984375" customWidth="1"/>
  </cols>
  <sheetData>
    <row r="1" spans="1:21" s="3" customFormat="1" ht="17.850000000000001" x14ac:dyDescent="0.3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M1" s="4" t="s">
        <v>318</v>
      </c>
      <c r="N1" s="5">
        <v>823</v>
      </c>
      <c r="O1" s="6" t="s">
        <v>319</v>
      </c>
    </row>
    <row r="2" spans="1:21" s="3" customFormat="1" x14ac:dyDescent="0.3">
      <c r="A2" s="7"/>
      <c r="B2" s="7"/>
      <c r="C2" s="8"/>
      <c r="E2" s="9"/>
      <c r="F2" s="9"/>
    </row>
    <row r="3" spans="1:21" s="3" customFormat="1" x14ac:dyDescent="0.3">
      <c r="C3" s="8"/>
      <c r="E3" s="7" t="s">
        <v>1</v>
      </c>
      <c r="F3" s="10"/>
      <c r="G3" s="186" t="s">
        <v>2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1"/>
      <c r="S3" s="11"/>
    </row>
    <row r="4" spans="1:21" s="3" customFormat="1" x14ac:dyDescent="0.3">
      <c r="A4" s="8"/>
      <c r="B4" s="8"/>
      <c r="C4" s="8"/>
      <c r="D4" s="12"/>
      <c r="E4" s="13"/>
      <c r="F4" s="13"/>
      <c r="G4" s="12"/>
      <c r="H4" s="12"/>
      <c r="I4" s="12"/>
      <c r="J4" s="12"/>
      <c r="K4" s="12"/>
      <c r="U4" s="3" t="s">
        <v>3</v>
      </c>
    </row>
    <row r="5" spans="1:21" s="3" customFormat="1" x14ac:dyDescent="0.3">
      <c r="A5" s="8"/>
      <c r="B5" s="8"/>
      <c r="C5" s="8"/>
      <c r="D5" s="12"/>
      <c r="E5" s="13"/>
      <c r="F5" s="13"/>
      <c r="G5" s="183" t="s">
        <v>4</v>
      </c>
      <c r="H5" s="183"/>
      <c r="I5" s="183"/>
      <c r="J5" s="183"/>
      <c r="K5" s="183"/>
      <c r="L5" s="183"/>
      <c r="M5" s="183"/>
      <c r="N5" s="183"/>
      <c r="O5" s="183"/>
      <c r="Q5" s="183" t="s">
        <v>5</v>
      </c>
      <c r="R5" s="183"/>
    </row>
    <row r="6" spans="1:21" x14ac:dyDescent="0.3">
      <c r="N6" s="1" t="s">
        <v>6</v>
      </c>
      <c r="O6" s="14">
        <v>0</v>
      </c>
      <c r="Q6" s="187">
        <v>1</v>
      </c>
      <c r="R6" s="187"/>
      <c r="S6" s="15"/>
      <c r="U6" t="s">
        <v>7</v>
      </c>
    </row>
    <row r="7" spans="1:21" x14ac:dyDescent="0.3">
      <c r="A7" s="2"/>
      <c r="B7" s="2"/>
      <c r="N7" s="1" t="s">
        <v>8</v>
      </c>
      <c r="O7" s="16">
        <v>0</v>
      </c>
      <c r="Q7" s="187"/>
      <c r="R7" s="187"/>
      <c r="S7" s="15"/>
      <c r="U7" t="s">
        <v>9</v>
      </c>
    </row>
    <row r="8" spans="1:21" x14ac:dyDescent="0.3">
      <c r="A8" s="2"/>
      <c r="B8" s="2"/>
      <c r="N8" s="1" t="s">
        <v>10</v>
      </c>
      <c r="O8" s="16">
        <v>0</v>
      </c>
    </row>
    <row r="9" spans="1:21" x14ac:dyDescent="0.3">
      <c r="M9" s="17"/>
      <c r="N9" s="13"/>
      <c r="O9" s="17"/>
    </row>
    <row r="10" spans="1:21" s="3" customFormat="1" x14ac:dyDescent="0.3">
      <c r="F10" s="18" t="s">
        <v>11</v>
      </c>
      <c r="G10" s="19"/>
      <c r="H10" s="20" t="s">
        <v>12</v>
      </c>
      <c r="I10" s="20"/>
      <c r="J10" s="20"/>
      <c r="K10" s="20"/>
      <c r="L10" s="20"/>
      <c r="M10" s="20"/>
      <c r="N10" s="20"/>
      <c r="O10" s="21"/>
    </row>
    <row r="11" spans="1:21" s="3" customFormat="1" x14ac:dyDescent="0.3">
      <c r="A11" s="12"/>
      <c r="B11" s="12"/>
      <c r="C11" s="12"/>
      <c r="D11" s="12"/>
      <c r="E11" s="12"/>
      <c r="F11" s="22"/>
      <c r="G11" s="23" t="s">
        <v>13</v>
      </c>
      <c r="H11" s="24" t="s">
        <v>14</v>
      </c>
      <c r="I11" s="24" t="str">
        <f>N7</f>
        <v>Salário mínimo nacional:</v>
      </c>
      <c r="J11" s="9"/>
      <c r="K11" s="9"/>
      <c r="L11" s="9"/>
      <c r="M11" s="9"/>
      <c r="N11" s="9">
        <v>1</v>
      </c>
      <c r="O11" s="25">
        <f>O7</f>
        <v>0</v>
      </c>
      <c r="P11" s="9"/>
    </row>
    <row r="12" spans="1:21" x14ac:dyDescent="0.3">
      <c r="D12" s="3"/>
      <c r="F12" s="26"/>
      <c r="G12" s="27"/>
      <c r="H12" s="28"/>
      <c r="I12" s="28"/>
      <c r="J12" s="28"/>
      <c r="K12" s="28"/>
      <c r="L12" s="29" t="s">
        <v>15</v>
      </c>
      <c r="M12" s="30" t="s">
        <v>16</v>
      </c>
      <c r="N12" s="30"/>
      <c r="O12" s="31">
        <f>O11</f>
        <v>0</v>
      </c>
      <c r="P12" s="24"/>
      <c r="Q12" s="32" t="str">
        <f>L12</f>
        <v>Total 1):</v>
      </c>
      <c r="R12" s="33">
        <f>O12*Q6</f>
        <v>0</v>
      </c>
      <c r="S12" s="34"/>
    </row>
    <row r="13" spans="1:21" x14ac:dyDescent="0.3">
      <c r="D13" s="3"/>
      <c r="M13" s="24"/>
      <c r="N13" s="24"/>
      <c r="O13" s="24"/>
      <c r="P13" s="24"/>
    </row>
    <row r="14" spans="1:21" s="3" customFormat="1" x14ac:dyDescent="0.3">
      <c r="A14" s="10"/>
      <c r="B14" s="10"/>
      <c r="C14" s="10"/>
      <c r="D14" s="10"/>
      <c r="E14" s="10"/>
      <c r="F14" s="18" t="s">
        <v>17</v>
      </c>
      <c r="G14" s="19"/>
      <c r="H14" s="20" t="s">
        <v>18</v>
      </c>
      <c r="I14" s="20"/>
      <c r="J14" s="20"/>
      <c r="K14" s="20"/>
      <c r="L14" s="20"/>
      <c r="M14" s="20"/>
      <c r="N14" s="20"/>
      <c r="O14" s="21"/>
      <c r="P14" s="9"/>
    </row>
    <row r="15" spans="1:21" x14ac:dyDescent="0.3">
      <c r="A15" s="10"/>
      <c r="B15" s="10"/>
      <c r="C15" s="10"/>
      <c r="D15" s="10"/>
      <c r="E15" s="10"/>
      <c r="F15" s="35"/>
      <c r="G15" s="23" t="s">
        <v>19</v>
      </c>
      <c r="H15" s="24" t="s">
        <v>20</v>
      </c>
      <c r="I15" s="24"/>
      <c r="J15" s="36" t="s">
        <v>21</v>
      </c>
      <c r="K15" s="37" t="s">
        <v>22</v>
      </c>
      <c r="L15" s="38">
        <v>0.4</v>
      </c>
      <c r="M15" s="24"/>
      <c r="N15" s="24"/>
      <c r="O15" s="39">
        <v>0</v>
      </c>
      <c r="P15" s="24"/>
      <c r="U15" t="s">
        <v>23</v>
      </c>
    </row>
    <row r="16" spans="1:21" x14ac:dyDescent="0.3">
      <c r="A16" s="10"/>
      <c r="B16" s="10"/>
      <c r="C16" s="10"/>
      <c r="D16" s="10"/>
      <c r="E16" s="10"/>
      <c r="F16" s="35"/>
      <c r="G16" s="23" t="s">
        <v>24</v>
      </c>
      <c r="H16" s="24" t="s">
        <v>25</v>
      </c>
      <c r="I16" s="24"/>
      <c r="J16" s="24"/>
      <c r="K16" s="24"/>
      <c r="L16" s="38">
        <v>0.3</v>
      </c>
      <c r="M16" s="24"/>
      <c r="N16" s="24"/>
      <c r="O16" s="39">
        <f>O12*L16</f>
        <v>0</v>
      </c>
      <c r="P16" s="24"/>
      <c r="U16" t="s">
        <v>26</v>
      </c>
    </row>
    <row r="17" spans="1:19" x14ac:dyDescent="0.3">
      <c r="A17" s="10"/>
      <c r="B17" s="10"/>
      <c r="C17" s="10"/>
      <c r="D17" s="10"/>
      <c r="E17" s="10"/>
      <c r="F17" s="26"/>
      <c r="G17" s="27"/>
      <c r="H17" s="28"/>
      <c r="I17" s="28"/>
      <c r="J17" s="28"/>
      <c r="K17" s="28"/>
      <c r="L17" s="29" t="s">
        <v>27</v>
      </c>
      <c r="M17" s="30" t="s">
        <v>28</v>
      </c>
      <c r="N17" s="30"/>
      <c r="O17" s="31">
        <f>O15+O16</f>
        <v>0</v>
      </c>
      <c r="P17" s="24"/>
      <c r="Q17" s="32" t="str">
        <f>L17</f>
        <v>Total 2):</v>
      </c>
      <c r="R17" s="33">
        <f>O17*Q6</f>
        <v>0</v>
      </c>
      <c r="S17" s="34"/>
    </row>
    <row r="18" spans="1:19" x14ac:dyDescent="0.3">
      <c r="A18" s="10"/>
      <c r="B18" s="10"/>
      <c r="C18" s="10"/>
      <c r="D18" s="10"/>
      <c r="E18" s="10"/>
      <c r="F18" s="36"/>
      <c r="G18" s="23"/>
      <c r="H18" s="24"/>
      <c r="I18" s="24"/>
      <c r="J18" s="24"/>
      <c r="K18" s="24"/>
      <c r="L18" s="29" t="s">
        <v>29</v>
      </c>
      <c r="M18" s="30" t="s">
        <v>30</v>
      </c>
      <c r="N18" s="30"/>
      <c r="O18" s="31">
        <f>O12+O17</f>
        <v>0</v>
      </c>
      <c r="P18" s="24"/>
      <c r="Q18" s="32" t="str">
        <f>L18</f>
        <v>Sub-total:</v>
      </c>
      <c r="R18" s="33">
        <f>O18*Q6</f>
        <v>0</v>
      </c>
      <c r="S18" s="34"/>
    </row>
    <row r="19" spans="1:19" x14ac:dyDescent="0.3">
      <c r="A19" s="10"/>
      <c r="B19" s="10"/>
      <c r="C19" s="10"/>
      <c r="D19" s="10"/>
      <c r="E19" s="24"/>
      <c r="F19" s="36"/>
      <c r="G19" s="23"/>
      <c r="H19" s="24"/>
      <c r="I19" s="24"/>
      <c r="J19" s="24"/>
      <c r="K19" s="24"/>
      <c r="L19" s="40"/>
      <c r="M19" s="41"/>
      <c r="N19" s="42" t="s">
        <v>31</v>
      </c>
      <c r="O19" s="43">
        <f>O18/L22</f>
        <v>0</v>
      </c>
      <c r="P19" s="24"/>
    </row>
    <row r="20" spans="1:19" x14ac:dyDescent="0.3">
      <c r="A20" s="10"/>
      <c r="B20" s="10"/>
      <c r="C20" s="10"/>
      <c r="D20" s="10"/>
      <c r="E20" s="24"/>
      <c r="F20" s="36"/>
      <c r="G20" s="23"/>
      <c r="H20" s="24"/>
      <c r="I20" s="24"/>
      <c r="J20" s="24"/>
      <c r="K20" s="24"/>
      <c r="L20" s="44"/>
      <c r="M20" s="45"/>
      <c r="N20" s="45"/>
      <c r="O20" s="46"/>
      <c r="P20" s="24"/>
    </row>
    <row r="21" spans="1:19" x14ac:dyDescent="0.3">
      <c r="A21" s="10"/>
      <c r="B21" s="36"/>
      <c r="C21" s="23"/>
      <c r="D21" s="24"/>
      <c r="F21" s="18" t="s">
        <v>32</v>
      </c>
      <c r="G21" s="19"/>
      <c r="H21" s="20" t="s">
        <v>33</v>
      </c>
      <c r="I21" s="20"/>
      <c r="J21" s="20"/>
      <c r="K21" s="20"/>
      <c r="L21" s="20"/>
      <c r="M21" s="20"/>
      <c r="N21" s="20"/>
      <c r="O21" s="21"/>
      <c r="P21" s="24"/>
    </row>
    <row r="22" spans="1:19" x14ac:dyDescent="0.3">
      <c r="A22" s="10"/>
      <c r="F22" s="35"/>
      <c r="G22" s="23" t="s">
        <v>34</v>
      </c>
      <c r="H22" s="24" t="s">
        <v>35</v>
      </c>
      <c r="I22" s="24"/>
      <c r="J22" s="24"/>
      <c r="K22" s="24"/>
      <c r="L22" s="17">
        <v>220</v>
      </c>
      <c r="M22" s="24"/>
      <c r="N22" s="24"/>
      <c r="O22" s="39">
        <f>O19*N22</f>
        <v>0</v>
      </c>
      <c r="P22" s="24"/>
    </row>
    <row r="23" spans="1:19" x14ac:dyDescent="0.3">
      <c r="F23" s="35"/>
      <c r="G23" s="23" t="s">
        <v>36</v>
      </c>
      <c r="H23" s="17" t="s">
        <v>37</v>
      </c>
      <c r="I23" s="24"/>
      <c r="J23" s="24"/>
      <c r="K23" s="24"/>
      <c r="L23" s="17">
        <v>7</v>
      </c>
      <c r="M23" s="24">
        <v>15</v>
      </c>
      <c r="N23" s="24">
        <v>0.2</v>
      </c>
      <c r="O23" s="39">
        <f>O19*L23*M23*N23</f>
        <v>0</v>
      </c>
      <c r="P23" s="24"/>
    </row>
    <row r="24" spans="1:19" x14ac:dyDescent="0.3">
      <c r="F24" s="35"/>
      <c r="G24" s="23" t="s">
        <v>38</v>
      </c>
      <c r="H24" s="17" t="s">
        <v>39</v>
      </c>
      <c r="I24" s="24"/>
      <c r="J24" s="24"/>
      <c r="K24" s="24"/>
      <c r="L24" s="17">
        <f>7*0.142857</f>
        <v>0.99999900000000008</v>
      </c>
      <c r="M24">
        <v>15</v>
      </c>
      <c r="N24" s="24"/>
      <c r="O24" s="39">
        <f>O19*L24*M24</f>
        <v>0</v>
      </c>
      <c r="P24" s="24"/>
    </row>
    <row r="25" spans="1:19" x14ac:dyDescent="0.3">
      <c r="F25" s="26"/>
      <c r="G25" s="27"/>
      <c r="H25" s="28"/>
      <c r="I25" s="28"/>
      <c r="J25" s="28"/>
      <c r="K25" s="28"/>
      <c r="L25" s="29" t="s">
        <v>40</v>
      </c>
      <c r="M25" s="30" t="s">
        <v>41</v>
      </c>
      <c r="N25" s="30"/>
      <c r="O25" s="31">
        <f>O22+O23</f>
        <v>0</v>
      </c>
      <c r="P25" s="24"/>
      <c r="Q25" s="32" t="str">
        <f>L25</f>
        <v>Total 3):</v>
      </c>
      <c r="R25" s="33">
        <f>O25*Q6</f>
        <v>0</v>
      </c>
      <c r="S25" s="34"/>
    </row>
    <row r="26" spans="1:19" x14ac:dyDescent="0.3">
      <c r="F26" s="1"/>
      <c r="G26" s="2"/>
      <c r="K26" s="24"/>
      <c r="L26" s="47" t="s">
        <v>29</v>
      </c>
      <c r="M26" s="48" t="s">
        <v>42</v>
      </c>
      <c r="N26" s="48"/>
      <c r="O26" s="49">
        <f>O18+O25</f>
        <v>0</v>
      </c>
      <c r="P26" s="24"/>
      <c r="Q26" s="32" t="str">
        <f>L26</f>
        <v>Sub-total:</v>
      </c>
      <c r="R26" s="33">
        <f>O26*Q6</f>
        <v>0</v>
      </c>
      <c r="S26" s="34"/>
    </row>
    <row r="27" spans="1:19" x14ac:dyDescent="0.3">
      <c r="G27" s="24"/>
      <c r="H27" s="24"/>
      <c r="I27" s="24"/>
      <c r="J27" s="24"/>
      <c r="K27" s="50"/>
      <c r="M27" s="24"/>
      <c r="N27" s="24"/>
      <c r="O27" s="24"/>
      <c r="P27" s="24"/>
    </row>
    <row r="28" spans="1:19" s="3" customFormat="1" x14ac:dyDescent="0.3">
      <c r="F28" s="18" t="s">
        <v>43</v>
      </c>
      <c r="G28" s="19"/>
      <c r="H28" s="20" t="s">
        <v>44</v>
      </c>
      <c r="I28" s="20"/>
      <c r="J28" s="20"/>
      <c r="K28" s="20"/>
      <c r="L28" s="20"/>
      <c r="M28" s="20"/>
      <c r="N28" s="20"/>
      <c r="O28" s="21"/>
      <c r="P28" s="9"/>
    </row>
    <row r="29" spans="1:19" x14ac:dyDescent="0.3">
      <c r="F29" s="35"/>
      <c r="G29" s="23" t="s">
        <v>45</v>
      </c>
      <c r="H29" s="24" t="s">
        <v>46</v>
      </c>
      <c r="I29" s="24">
        <v>1</v>
      </c>
      <c r="J29" s="51" t="s">
        <v>47</v>
      </c>
      <c r="K29" s="23">
        <v>12</v>
      </c>
      <c r="L29" s="24" t="s">
        <v>48</v>
      </c>
      <c r="M29" s="24"/>
      <c r="N29" s="24"/>
      <c r="O29" s="39">
        <f>O26/K29</f>
        <v>0</v>
      </c>
      <c r="P29" s="24"/>
    </row>
    <row r="30" spans="1:19" x14ac:dyDescent="0.3">
      <c r="F30" s="35"/>
      <c r="G30" s="23" t="s">
        <v>49</v>
      </c>
      <c r="H30" s="24" t="s">
        <v>50</v>
      </c>
      <c r="I30" s="24"/>
      <c r="J30" s="51"/>
      <c r="K30" s="24"/>
      <c r="L30" s="38">
        <v>0.33329999999999999</v>
      </c>
      <c r="M30" s="24"/>
      <c r="N30" s="24"/>
      <c r="O30" s="39">
        <f>O29/3</f>
        <v>0</v>
      </c>
      <c r="P30" s="24"/>
    </row>
    <row r="31" spans="1:19" x14ac:dyDescent="0.3">
      <c r="F31" s="35"/>
      <c r="G31" s="23" t="s">
        <v>51</v>
      </c>
      <c r="H31" s="24" t="s">
        <v>52</v>
      </c>
      <c r="I31" s="24">
        <v>1</v>
      </c>
      <c r="J31" s="51" t="s">
        <v>47</v>
      </c>
      <c r="K31" s="23">
        <v>12</v>
      </c>
      <c r="L31" s="38" t="s">
        <v>48</v>
      </c>
      <c r="M31" s="24"/>
      <c r="N31" s="24"/>
      <c r="O31" s="39">
        <f>O26/K31</f>
        <v>0</v>
      </c>
      <c r="P31" s="24"/>
    </row>
    <row r="32" spans="1:19" x14ac:dyDescent="0.3">
      <c r="F32" s="26"/>
      <c r="G32" s="27"/>
      <c r="H32" s="28"/>
      <c r="I32" s="28"/>
      <c r="J32" s="28"/>
      <c r="K32" s="27"/>
      <c r="L32" s="29" t="s">
        <v>53</v>
      </c>
      <c r="M32" s="30" t="s">
        <v>54</v>
      </c>
      <c r="N32" s="30"/>
      <c r="O32" s="31">
        <f>O29+O30+O31</f>
        <v>0</v>
      </c>
      <c r="P32" s="24"/>
      <c r="Q32" s="32" t="str">
        <f>L32</f>
        <v>Total 4):</v>
      </c>
      <c r="R32" s="33">
        <f>O32*Q6</f>
        <v>0</v>
      </c>
      <c r="S32" s="34"/>
    </row>
    <row r="33" spans="2:19" x14ac:dyDescent="0.3">
      <c r="F33" s="1"/>
      <c r="G33" s="2"/>
      <c r="K33" s="2"/>
      <c r="P33" s="24"/>
    </row>
    <row r="34" spans="2:19" x14ac:dyDescent="0.3">
      <c r="F34" s="1"/>
      <c r="G34" s="2"/>
      <c r="K34" s="23"/>
      <c r="L34" s="29" t="s">
        <v>29</v>
      </c>
      <c r="M34" s="30" t="s">
        <v>55</v>
      </c>
      <c r="N34" s="30"/>
      <c r="O34" s="31">
        <f>O26+O32</f>
        <v>0</v>
      </c>
      <c r="P34" s="24"/>
      <c r="Q34" s="32" t="str">
        <f>L34</f>
        <v>Sub-total:</v>
      </c>
      <c r="R34" s="33">
        <f>O34*Q6</f>
        <v>0</v>
      </c>
      <c r="S34" s="34"/>
    </row>
    <row r="35" spans="2:19" x14ac:dyDescent="0.3">
      <c r="G35" s="2"/>
      <c r="P35" s="24"/>
    </row>
    <row r="36" spans="2:19" x14ac:dyDescent="0.3">
      <c r="D36" s="3" t="s">
        <v>56</v>
      </c>
      <c r="G36" s="2"/>
    </row>
    <row r="37" spans="2:19" x14ac:dyDescent="0.3">
      <c r="B37" s="52"/>
      <c r="C37" s="53"/>
      <c r="D37" s="54"/>
      <c r="E37" s="54"/>
      <c r="F37" s="54"/>
      <c r="G37" s="54"/>
      <c r="H37" s="55" t="s">
        <v>57</v>
      </c>
      <c r="I37" s="54" t="s">
        <v>58</v>
      </c>
      <c r="J37" s="54" t="s">
        <v>59</v>
      </c>
      <c r="K37" s="54" t="s">
        <v>60</v>
      </c>
      <c r="L37" s="54" t="s">
        <v>61</v>
      </c>
      <c r="M37" s="54" t="s">
        <v>62</v>
      </c>
      <c r="N37" s="54" t="s">
        <v>63</v>
      </c>
      <c r="O37" s="56" t="s">
        <v>64</v>
      </c>
    </row>
    <row r="38" spans="2:19" s="3" customFormat="1" x14ac:dyDescent="0.3">
      <c r="B38" s="57" t="s">
        <v>65</v>
      </c>
      <c r="C38" s="58"/>
      <c r="D38" s="59" t="s">
        <v>66</v>
      </c>
      <c r="E38" s="59"/>
      <c r="F38" s="59"/>
      <c r="G38" s="59" t="s">
        <v>67</v>
      </c>
      <c r="H38" s="60">
        <v>0.2</v>
      </c>
      <c r="I38" s="61">
        <v>9.6548999999999996E-2</v>
      </c>
      <c r="J38" s="60">
        <v>2E-3</v>
      </c>
      <c r="K38" s="60">
        <v>8.0000000000000002E-3</v>
      </c>
      <c r="L38" s="61">
        <v>0.01</v>
      </c>
      <c r="M38" s="61">
        <v>1.4999999999999999E-2</v>
      </c>
      <c r="N38" s="60">
        <v>2.5000000000000001E-2</v>
      </c>
      <c r="O38" s="62">
        <f>SUM(H38:N38)</f>
        <v>0.35654900000000006</v>
      </c>
    </row>
    <row r="39" spans="2:19" x14ac:dyDescent="0.3">
      <c r="B39" s="35"/>
      <c r="C39" s="23" t="s">
        <v>68</v>
      </c>
      <c r="D39" s="24" t="s">
        <v>69</v>
      </c>
      <c r="E39" s="24"/>
      <c r="F39" s="24"/>
      <c r="G39" s="24"/>
      <c r="H39" s="63">
        <f t="shared" ref="H39:N39" si="0">$O$26*H38</f>
        <v>0</v>
      </c>
      <c r="I39" s="63">
        <f t="shared" si="0"/>
        <v>0</v>
      </c>
      <c r="J39" s="63">
        <f t="shared" si="0"/>
        <v>0</v>
      </c>
      <c r="K39" s="63">
        <f t="shared" si="0"/>
        <v>0</v>
      </c>
      <c r="L39" s="63">
        <f t="shared" si="0"/>
        <v>0</v>
      </c>
      <c r="M39" s="63">
        <f t="shared" si="0"/>
        <v>0</v>
      </c>
      <c r="N39" s="63">
        <f t="shared" si="0"/>
        <v>0</v>
      </c>
      <c r="O39" s="64">
        <f>$O$18*O38</f>
        <v>0</v>
      </c>
    </row>
    <row r="40" spans="2:19" x14ac:dyDescent="0.3">
      <c r="B40" s="35"/>
      <c r="C40" s="23" t="s">
        <v>70</v>
      </c>
      <c r="D40" s="24" t="s">
        <v>71</v>
      </c>
      <c r="E40" s="24"/>
      <c r="F40" s="24"/>
      <c r="G40" s="24"/>
      <c r="H40" s="63">
        <f t="shared" ref="H40:O40" si="1">$O$29*H38</f>
        <v>0</v>
      </c>
      <c r="I40" s="63">
        <f t="shared" si="1"/>
        <v>0</v>
      </c>
      <c r="J40" s="63">
        <f t="shared" si="1"/>
        <v>0</v>
      </c>
      <c r="K40" s="63">
        <f t="shared" si="1"/>
        <v>0</v>
      </c>
      <c r="L40" s="63">
        <f t="shared" si="1"/>
        <v>0</v>
      </c>
      <c r="M40" s="63">
        <f t="shared" si="1"/>
        <v>0</v>
      </c>
      <c r="N40" s="63">
        <f t="shared" si="1"/>
        <v>0</v>
      </c>
      <c r="O40" s="64">
        <f t="shared" si="1"/>
        <v>0</v>
      </c>
    </row>
    <row r="41" spans="2:19" x14ac:dyDescent="0.3">
      <c r="B41" s="35"/>
      <c r="C41" s="23" t="s">
        <v>72</v>
      </c>
      <c r="D41" s="24" t="s">
        <v>73</v>
      </c>
      <c r="E41" s="24"/>
      <c r="F41" s="24"/>
      <c r="G41" s="24"/>
      <c r="H41" s="63">
        <f t="shared" ref="H41:N41" si="2">$O$30*H38</f>
        <v>0</v>
      </c>
      <c r="I41" s="63">
        <f t="shared" si="2"/>
        <v>0</v>
      </c>
      <c r="J41" s="63">
        <f t="shared" si="2"/>
        <v>0</v>
      </c>
      <c r="K41" s="63">
        <f t="shared" si="2"/>
        <v>0</v>
      </c>
      <c r="L41" s="63">
        <f t="shared" si="2"/>
        <v>0</v>
      </c>
      <c r="M41" s="63">
        <f t="shared" si="2"/>
        <v>0</v>
      </c>
      <c r="N41" s="63">
        <f t="shared" si="2"/>
        <v>0</v>
      </c>
      <c r="O41" s="64">
        <f>SUM(H41:N41)</f>
        <v>0</v>
      </c>
    </row>
    <row r="42" spans="2:19" x14ac:dyDescent="0.3">
      <c r="B42" s="35"/>
      <c r="C42" s="23" t="s">
        <v>74</v>
      </c>
      <c r="D42" s="24" t="s">
        <v>75</v>
      </c>
      <c r="E42" s="24"/>
      <c r="F42" s="24"/>
      <c r="G42" s="24"/>
      <c r="H42" s="63">
        <f t="shared" ref="H42:N42" si="3">$O$31*H38</f>
        <v>0</v>
      </c>
      <c r="I42" s="63">
        <f t="shared" si="3"/>
        <v>0</v>
      </c>
      <c r="J42" s="63">
        <f t="shared" si="3"/>
        <v>0</v>
      </c>
      <c r="K42" s="63">
        <f t="shared" si="3"/>
        <v>0</v>
      </c>
      <c r="L42" s="63">
        <f t="shared" si="3"/>
        <v>0</v>
      </c>
      <c r="M42" s="63">
        <f t="shared" si="3"/>
        <v>0</v>
      </c>
      <c r="N42" s="63">
        <f t="shared" si="3"/>
        <v>0</v>
      </c>
      <c r="O42" s="64">
        <f>SUM(H42:N42)</f>
        <v>0</v>
      </c>
    </row>
    <row r="43" spans="2:19" x14ac:dyDescent="0.3">
      <c r="B43" s="26"/>
      <c r="C43" s="27"/>
      <c r="D43" s="28"/>
      <c r="E43" s="28"/>
      <c r="F43" s="28"/>
      <c r="G43" s="28"/>
      <c r="H43" s="28"/>
      <c r="I43" s="28"/>
      <c r="J43" s="28"/>
      <c r="K43" s="28"/>
      <c r="L43" s="29" t="s">
        <v>76</v>
      </c>
      <c r="M43" s="182" t="s">
        <v>77</v>
      </c>
      <c r="N43" s="182"/>
      <c r="O43" s="31">
        <f>O39+O40+O41+O42</f>
        <v>0</v>
      </c>
      <c r="Q43" s="29" t="str">
        <f>L43</f>
        <v>Total 5):</v>
      </c>
      <c r="R43" s="33">
        <f>O43*Q6</f>
        <v>0</v>
      </c>
      <c r="S43" s="34"/>
    </row>
    <row r="44" spans="2:19" x14ac:dyDescent="0.3">
      <c r="F44" s="18" t="s">
        <v>78</v>
      </c>
      <c r="G44" s="19"/>
      <c r="H44" s="20" t="s">
        <v>79</v>
      </c>
      <c r="I44" s="20"/>
      <c r="J44" s="20"/>
      <c r="K44" s="20"/>
      <c r="L44" s="20"/>
      <c r="M44" s="20"/>
      <c r="N44" s="20"/>
      <c r="O44" s="21"/>
    </row>
    <row r="45" spans="2:19" x14ac:dyDescent="0.3">
      <c r="F45" s="35"/>
      <c r="G45" s="23" t="s">
        <v>80</v>
      </c>
      <c r="H45" s="24" t="s">
        <v>81</v>
      </c>
      <c r="I45" s="24"/>
      <c r="J45" s="24"/>
      <c r="K45" s="24"/>
      <c r="L45" s="38">
        <v>0.08</v>
      </c>
      <c r="M45" s="24"/>
      <c r="N45" s="24"/>
      <c r="O45" s="65">
        <f>O26*L45</f>
        <v>0</v>
      </c>
    </row>
    <row r="46" spans="2:19" x14ac:dyDescent="0.3">
      <c r="F46" s="35"/>
      <c r="G46" s="23" t="s">
        <v>82</v>
      </c>
      <c r="H46" s="24" t="s">
        <v>83</v>
      </c>
      <c r="I46" s="24"/>
      <c r="J46" s="24"/>
      <c r="K46" s="24"/>
      <c r="L46" s="38">
        <v>0.08</v>
      </c>
      <c r="M46" s="24"/>
      <c r="N46" s="24"/>
      <c r="O46" s="65">
        <f>O29*L46</f>
        <v>0</v>
      </c>
    </row>
    <row r="47" spans="2:19" x14ac:dyDescent="0.3">
      <c r="F47" s="35"/>
      <c r="G47" s="23" t="s">
        <v>84</v>
      </c>
      <c r="H47" s="24" t="s">
        <v>85</v>
      </c>
      <c r="I47" s="24"/>
      <c r="J47" s="24"/>
      <c r="K47" s="24"/>
      <c r="L47" s="38">
        <v>0.08</v>
      </c>
      <c r="M47" s="24"/>
      <c r="N47" s="24"/>
      <c r="O47" s="65">
        <f>O30*L47</f>
        <v>0</v>
      </c>
    </row>
    <row r="48" spans="2:19" x14ac:dyDescent="0.3">
      <c r="F48" s="35"/>
      <c r="G48" s="23" t="s">
        <v>86</v>
      </c>
      <c r="H48" s="24" t="s">
        <v>87</v>
      </c>
      <c r="I48" s="24"/>
      <c r="J48" s="24"/>
      <c r="K48" s="24"/>
      <c r="L48" s="38">
        <v>0.08</v>
      </c>
      <c r="M48" s="24"/>
      <c r="N48" s="24"/>
      <c r="O48" s="65">
        <f>O31*L48</f>
        <v>0</v>
      </c>
    </row>
    <row r="49" spans="6:21" x14ac:dyDescent="0.3">
      <c r="F49" s="26"/>
      <c r="G49" s="27"/>
      <c r="H49" s="28"/>
      <c r="I49" s="28"/>
      <c r="J49" s="28"/>
      <c r="K49" s="28"/>
      <c r="L49" s="29" t="s">
        <v>88</v>
      </c>
      <c r="M49" s="30" t="s">
        <v>89</v>
      </c>
      <c r="N49" s="30"/>
      <c r="O49" s="31">
        <f>O45+O46+O47+O48</f>
        <v>0</v>
      </c>
      <c r="Q49" s="29" t="str">
        <f>L49</f>
        <v>Total 6):</v>
      </c>
      <c r="R49" s="33">
        <f>O49*Q6</f>
        <v>0</v>
      </c>
      <c r="S49" s="34"/>
    </row>
    <row r="50" spans="6:21" x14ac:dyDescent="0.3">
      <c r="F50" s="1"/>
      <c r="G50" s="2"/>
    </row>
    <row r="51" spans="6:21" x14ac:dyDescent="0.3">
      <c r="F51" s="1"/>
      <c r="G51" s="2"/>
    </row>
    <row r="52" spans="6:21" x14ac:dyDescent="0.3">
      <c r="F52" s="1"/>
      <c r="G52" s="2"/>
    </row>
    <row r="53" spans="6:21" x14ac:dyDescent="0.3">
      <c r="F53" s="1"/>
      <c r="G53" s="2"/>
    </row>
    <row r="54" spans="6:21" x14ac:dyDescent="0.3">
      <c r="F54" s="1"/>
      <c r="G54" s="2"/>
    </row>
    <row r="55" spans="6:21" x14ac:dyDescent="0.3">
      <c r="F55" s="66" t="s">
        <v>90</v>
      </c>
      <c r="G55" s="67"/>
      <c r="H55" s="68" t="s">
        <v>91</v>
      </c>
      <c r="I55" s="68"/>
      <c r="J55" s="68"/>
      <c r="K55" s="68"/>
      <c r="L55" s="68"/>
      <c r="M55" s="68"/>
      <c r="N55" s="68"/>
      <c r="O55" s="69"/>
    </row>
    <row r="56" spans="6:21" x14ac:dyDescent="0.3">
      <c r="F56" s="35"/>
      <c r="G56" s="23" t="s">
        <v>92</v>
      </c>
      <c r="H56" s="24" t="s">
        <v>93</v>
      </c>
      <c r="I56" s="24"/>
      <c r="J56" s="24"/>
      <c r="K56" s="36" t="s">
        <v>94</v>
      </c>
      <c r="L56" s="70">
        <v>0</v>
      </c>
      <c r="M56" s="36" t="s">
        <v>95</v>
      </c>
      <c r="N56" s="37">
        <v>30</v>
      </c>
      <c r="O56" s="71">
        <f>L56*N56</f>
        <v>0</v>
      </c>
    </row>
    <row r="57" spans="6:21" x14ac:dyDescent="0.3">
      <c r="F57" s="35"/>
      <c r="G57" s="23" t="s">
        <v>96</v>
      </c>
      <c r="H57" s="24" t="s">
        <v>97</v>
      </c>
      <c r="I57" s="24"/>
      <c r="J57" s="24"/>
      <c r="K57" s="36" t="s">
        <v>94</v>
      </c>
      <c r="L57" s="70">
        <v>0</v>
      </c>
      <c r="M57" s="36" t="s">
        <v>95</v>
      </c>
      <c r="N57" s="37">
        <v>30</v>
      </c>
      <c r="O57" s="71">
        <f>L57*N57</f>
        <v>0</v>
      </c>
    </row>
    <row r="58" spans="6:21" x14ac:dyDescent="0.3">
      <c r="F58" s="35"/>
      <c r="G58" s="23" t="s">
        <v>98</v>
      </c>
      <c r="H58" s="24" t="s">
        <v>99</v>
      </c>
      <c r="I58" s="36" t="s">
        <v>100</v>
      </c>
      <c r="J58" s="24">
        <v>2</v>
      </c>
      <c r="K58" s="36" t="s">
        <v>94</v>
      </c>
      <c r="L58" s="70">
        <v>0</v>
      </c>
      <c r="M58" s="36" t="s">
        <v>101</v>
      </c>
      <c r="N58" s="70">
        <f>(J58*L58)/12</f>
        <v>0</v>
      </c>
      <c r="O58" s="71">
        <f>N58/12</f>
        <v>0</v>
      </c>
      <c r="U58" t="s">
        <v>102</v>
      </c>
    </row>
    <row r="59" spans="6:21" x14ac:dyDescent="0.3">
      <c r="F59" s="35"/>
      <c r="G59" s="23" t="s">
        <v>103</v>
      </c>
      <c r="H59" s="17" t="s">
        <v>104</v>
      </c>
      <c r="I59" s="24"/>
      <c r="J59" s="24"/>
      <c r="K59" s="36" t="s">
        <v>94</v>
      </c>
      <c r="L59" s="72"/>
      <c r="M59" s="36" t="s">
        <v>101</v>
      </c>
      <c r="N59" s="70">
        <v>0</v>
      </c>
      <c r="O59" s="71">
        <f>N59/12</f>
        <v>0</v>
      </c>
      <c r="U59" t="s">
        <v>105</v>
      </c>
    </row>
    <row r="60" spans="6:21" x14ac:dyDescent="0.3">
      <c r="F60" s="35"/>
      <c r="G60" s="23" t="s">
        <v>106</v>
      </c>
      <c r="H60" s="24"/>
      <c r="I60" s="24"/>
      <c r="J60" s="24"/>
      <c r="K60" s="24"/>
      <c r="L60" s="24"/>
      <c r="M60" s="24"/>
      <c r="N60" s="24"/>
      <c r="O60" s="73"/>
      <c r="U60" t="s">
        <v>107</v>
      </c>
    </row>
    <row r="61" spans="6:21" x14ac:dyDescent="0.3">
      <c r="F61" s="26"/>
      <c r="G61" s="27"/>
      <c r="H61" s="28"/>
      <c r="I61" s="28"/>
      <c r="J61" s="28"/>
      <c r="K61" s="28"/>
      <c r="L61" s="29" t="s">
        <v>108</v>
      </c>
      <c r="M61" s="30" t="s">
        <v>109</v>
      </c>
      <c r="N61" s="30"/>
      <c r="O61" s="31">
        <f>(O56+O57+O58+O59+O60)*M64</f>
        <v>0</v>
      </c>
      <c r="Q61" s="74" t="str">
        <f>L61</f>
        <v>Total 7):</v>
      </c>
      <c r="R61" s="33">
        <f>O61*Q6</f>
        <v>0</v>
      </c>
      <c r="S61" s="75"/>
      <c r="U61" t="s">
        <v>110</v>
      </c>
    </row>
    <row r="63" spans="6:21" s="3" customFormat="1" x14ac:dyDescent="0.3">
      <c r="F63" s="66" t="s">
        <v>111</v>
      </c>
      <c r="G63" s="67"/>
      <c r="H63" s="68" t="s">
        <v>112</v>
      </c>
      <c r="I63" s="68"/>
      <c r="J63" s="68"/>
      <c r="K63" s="68"/>
      <c r="L63" s="68"/>
      <c r="M63" s="68"/>
      <c r="N63" s="68"/>
      <c r="O63" s="69"/>
    </row>
    <row r="64" spans="6:21" x14ac:dyDescent="0.3">
      <c r="F64" s="35"/>
      <c r="G64" s="23" t="s">
        <v>113</v>
      </c>
      <c r="H64" s="24" t="s">
        <v>114</v>
      </c>
      <c r="I64" s="24"/>
      <c r="J64" s="24"/>
      <c r="K64" s="24"/>
      <c r="L64" s="24"/>
      <c r="M64" s="37">
        <v>1</v>
      </c>
      <c r="N64" s="24"/>
      <c r="O64" s="65">
        <f>O26*M64</f>
        <v>0</v>
      </c>
    </row>
    <row r="65" spans="1:21" x14ac:dyDescent="0.3">
      <c r="F65" s="35"/>
      <c r="G65" s="23" t="s">
        <v>115</v>
      </c>
      <c r="H65" s="24" t="s">
        <v>116</v>
      </c>
      <c r="I65" s="24"/>
      <c r="J65" s="24"/>
      <c r="K65" s="24"/>
      <c r="L65" s="24"/>
      <c r="M65" s="51">
        <f>M64</f>
        <v>1</v>
      </c>
      <c r="N65" s="24"/>
      <c r="O65" s="65">
        <f>O32*M65</f>
        <v>0</v>
      </c>
    </row>
    <row r="66" spans="1:21" x14ac:dyDescent="0.3">
      <c r="F66" s="35"/>
      <c r="G66" s="23" t="s">
        <v>117</v>
      </c>
      <c r="H66" s="17" t="s">
        <v>118</v>
      </c>
      <c r="I66" s="24"/>
      <c r="J66" s="24"/>
      <c r="K66" s="24"/>
      <c r="L66" s="24"/>
      <c r="M66" s="51">
        <f>M64</f>
        <v>1</v>
      </c>
      <c r="N66" s="24"/>
      <c r="O66" s="65">
        <f>O43*M66</f>
        <v>0</v>
      </c>
    </row>
    <row r="67" spans="1:21" x14ac:dyDescent="0.3">
      <c r="F67" s="35"/>
      <c r="G67" s="23" t="s">
        <v>119</v>
      </c>
      <c r="H67" s="17" t="s">
        <v>120</v>
      </c>
      <c r="I67" s="24"/>
      <c r="J67" s="24"/>
      <c r="K67" s="24"/>
      <c r="L67" s="24"/>
      <c r="M67" s="51">
        <f>M64</f>
        <v>1</v>
      </c>
      <c r="N67" s="24"/>
      <c r="O67" s="65">
        <f>O49*M67</f>
        <v>0</v>
      </c>
    </row>
    <row r="68" spans="1:21" x14ac:dyDescent="0.3">
      <c r="A68" s="183" t="s">
        <v>3</v>
      </c>
      <c r="B68" s="183"/>
      <c r="C68" s="183"/>
      <c r="D68" s="183"/>
      <c r="F68" s="35"/>
      <c r="G68" s="23" t="s">
        <v>121</v>
      </c>
      <c r="H68" s="17" t="s">
        <v>122</v>
      </c>
      <c r="I68" s="24"/>
      <c r="J68" s="24"/>
      <c r="K68" s="24"/>
      <c r="L68" s="24"/>
      <c r="M68" s="51">
        <f>M64</f>
        <v>1</v>
      </c>
      <c r="N68" s="24"/>
      <c r="O68" s="65">
        <f>O61*M68</f>
        <v>0</v>
      </c>
    </row>
    <row r="69" spans="1:21" x14ac:dyDescent="0.3">
      <c r="A69" s="184"/>
      <c r="B69" s="184"/>
      <c r="C69" s="184"/>
      <c r="D69" s="184"/>
      <c r="F69" s="26"/>
      <c r="G69" s="27"/>
      <c r="H69" s="28"/>
      <c r="I69" s="28"/>
      <c r="J69" s="28"/>
      <c r="K69" s="28"/>
      <c r="L69" s="29" t="s">
        <v>123</v>
      </c>
      <c r="M69" s="30" t="s">
        <v>124</v>
      </c>
      <c r="N69" s="30"/>
      <c r="O69" s="76">
        <f>SUM(O64:O68)</f>
        <v>0</v>
      </c>
      <c r="Q69" s="74" t="str">
        <f>L69</f>
        <v>Total 8):</v>
      </c>
      <c r="R69" s="77">
        <f>O69*Q6</f>
        <v>0</v>
      </c>
      <c r="S69" s="78"/>
    </row>
    <row r="70" spans="1:21" s="3" customFormat="1" x14ac:dyDescent="0.3">
      <c r="A70" s="176"/>
      <c r="B70" s="176"/>
      <c r="C70" s="176"/>
      <c r="D70" s="176"/>
      <c r="F70" s="66" t="s">
        <v>125</v>
      </c>
      <c r="G70" s="67"/>
      <c r="H70" s="55" t="s">
        <v>126</v>
      </c>
      <c r="I70" s="55"/>
      <c r="J70" s="55"/>
      <c r="K70" s="55"/>
      <c r="L70" s="40"/>
      <c r="M70" s="41"/>
      <c r="N70" s="41"/>
      <c r="O70" s="79"/>
    </row>
    <row r="71" spans="1:21" x14ac:dyDescent="0.3">
      <c r="A71" s="176"/>
      <c r="B71" s="176"/>
      <c r="C71" s="176"/>
      <c r="D71" s="176"/>
      <c r="F71" s="35"/>
      <c r="G71" s="23" t="s">
        <v>127</v>
      </c>
      <c r="H71" s="17" t="s">
        <v>128</v>
      </c>
      <c r="I71" s="24"/>
      <c r="J71" s="24"/>
      <c r="K71" s="24"/>
      <c r="L71" s="44"/>
      <c r="M71" s="45"/>
      <c r="N71" s="38">
        <v>0.1</v>
      </c>
      <c r="O71" s="80">
        <f>O69*N71</f>
        <v>0</v>
      </c>
      <c r="R71" s="78">
        <f>O71*Q6</f>
        <v>0</v>
      </c>
    </row>
    <row r="72" spans="1:21" x14ac:dyDescent="0.3">
      <c r="A72" s="176"/>
      <c r="B72" s="176"/>
      <c r="C72" s="176"/>
      <c r="D72" s="176"/>
      <c r="F72" s="26"/>
      <c r="G72" s="27"/>
      <c r="H72" s="28"/>
      <c r="I72" s="28"/>
      <c r="J72" s="28"/>
      <c r="K72" s="28"/>
      <c r="L72" s="29" t="s">
        <v>129</v>
      </c>
      <c r="M72" s="30" t="s">
        <v>130</v>
      </c>
      <c r="N72" s="30"/>
      <c r="O72" s="76">
        <f>O69+O71</f>
        <v>0</v>
      </c>
      <c r="Q72" s="74" t="str">
        <f>L72</f>
        <v>Total 9):</v>
      </c>
      <c r="R72" s="77">
        <f>O72*Q6</f>
        <v>0</v>
      </c>
      <c r="S72" s="78"/>
    </row>
    <row r="73" spans="1:21" x14ac:dyDescent="0.3">
      <c r="A73" s="176"/>
      <c r="B73" s="176"/>
      <c r="C73" s="176"/>
      <c r="D73" s="176"/>
      <c r="F73" s="66" t="s">
        <v>131</v>
      </c>
      <c r="G73" s="53"/>
      <c r="H73" s="55" t="s">
        <v>132</v>
      </c>
      <c r="I73" s="54"/>
      <c r="J73" s="54"/>
      <c r="K73" s="54"/>
      <c r="L73" s="54"/>
      <c r="M73" s="81"/>
      <c r="N73" s="54"/>
      <c r="O73" s="82"/>
    </row>
    <row r="74" spans="1:21" s="83" customFormat="1" x14ac:dyDescent="0.3">
      <c r="A74" s="176"/>
      <c r="B74" s="176"/>
      <c r="C74" s="176"/>
      <c r="D74" s="176"/>
      <c r="F74" s="84"/>
      <c r="G74" s="23"/>
      <c r="H74" s="24" t="s">
        <v>133</v>
      </c>
      <c r="I74" s="24"/>
      <c r="J74" s="24"/>
      <c r="K74" s="24"/>
      <c r="L74" s="24"/>
      <c r="M74" s="85">
        <f>M64</f>
        <v>1</v>
      </c>
      <c r="N74" s="24"/>
      <c r="O74" s="86">
        <f>O72*M74</f>
        <v>0</v>
      </c>
      <c r="Q74" s="3"/>
    </row>
    <row r="75" spans="1:21" x14ac:dyDescent="0.3">
      <c r="A75" s="176"/>
      <c r="B75" s="176"/>
      <c r="C75" s="176"/>
      <c r="D75" s="176"/>
      <c r="F75" s="47"/>
      <c r="G75" s="27"/>
      <c r="H75" s="87" t="s">
        <v>134</v>
      </c>
      <c r="I75" s="28"/>
      <c r="J75" s="28"/>
      <c r="K75" s="28"/>
      <c r="L75" s="88">
        <v>1</v>
      </c>
      <c r="M75" s="89">
        <f>L75-M87</f>
        <v>0.75849999999999995</v>
      </c>
      <c r="N75" s="90" t="s">
        <v>135</v>
      </c>
      <c r="O75" s="77">
        <f>O74/M75</f>
        <v>0</v>
      </c>
      <c r="Q75" s="74" t="str">
        <f>N75</f>
        <v>Total 10)</v>
      </c>
      <c r="R75" s="77">
        <f>O75*Q6</f>
        <v>0</v>
      </c>
      <c r="S75" s="78"/>
    </row>
    <row r="76" spans="1:21" x14ac:dyDescent="0.3">
      <c r="A76" s="176"/>
      <c r="B76" s="176"/>
      <c r="C76" s="176"/>
      <c r="D76" s="176"/>
      <c r="F76" s="66" t="s">
        <v>136</v>
      </c>
      <c r="G76" s="53"/>
      <c r="H76" s="55" t="s">
        <v>137</v>
      </c>
      <c r="I76" s="54"/>
      <c r="J76" s="54"/>
      <c r="K76" s="54"/>
      <c r="L76" s="54"/>
      <c r="M76" s="81"/>
      <c r="N76" s="54"/>
      <c r="O76" s="82">
        <f>O75</f>
        <v>0</v>
      </c>
      <c r="R76" s="78">
        <f>O76*Q6</f>
        <v>0</v>
      </c>
    </row>
    <row r="77" spans="1:21" x14ac:dyDescent="0.3">
      <c r="A77" s="176"/>
      <c r="B77" s="176"/>
      <c r="C77" s="176"/>
      <c r="D77" s="176"/>
      <c r="F77" s="35"/>
      <c r="G77" s="23"/>
      <c r="H77" s="24" t="s">
        <v>138</v>
      </c>
      <c r="I77" s="24"/>
      <c r="J77" s="24"/>
      <c r="K77" s="24"/>
      <c r="L77" s="24"/>
      <c r="M77" s="91"/>
      <c r="N77" s="24"/>
      <c r="O77" s="65"/>
    </row>
    <row r="78" spans="1:21" x14ac:dyDescent="0.3">
      <c r="A78" s="176"/>
      <c r="B78" s="176"/>
      <c r="C78" s="176"/>
      <c r="D78" s="176"/>
      <c r="F78" s="35"/>
      <c r="G78" s="23" t="s">
        <v>139</v>
      </c>
      <c r="H78" s="24" t="s">
        <v>140</v>
      </c>
      <c r="I78" s="24"/>
      <c r="J78" s="24"/>
      <c r="K78" s="24"/>
      <c r="L78" s="24"/>
      <c r="M78" s="92">
        <v>0</v>
      </c>
      <c r="N78" s="24"/>
      <c r="O78" s="65">
        <f t="shared" ref="O78:O87" si="4">$O$76*M78</f>
        <v>0</v>
      </c>
      <c r="R78" s="78">
        <f>O78*Q6</f>
        <v>0</v>
      </c>
      <c r="U78" t="s">
        <v>141</v>
      </c>
    </row>
    <row r="79" spans="1:21" x14ac:dyDescent="0.3">
      <c r="A79" s="176"/>
      <c r="B79" s="176"/>
      <c r="C79" s="176"/>
      <c r="D79" s="176"/>
      <c r="F79" s="35"/>
      <c r="G79" s="23" t="s">
        <v>142</v>
      </c>
      <c r="H79" s="17" t="s">
        <v>143</v>
      </c>
      <c r="I79" s="24"/>
      <c r="J79" s="24"/>
      <c r="K79" s="24"/>
      <c r="L79" s="24"/>
      <c r="M79" s="92">
        <v>0</v>
      </c>
      <c r="N79" s="24"/>
      <c r="O79" s="65">
        <f t="shared" si="4"/>
        <v>0</v>
      </c>
      <c r="R79" s="78">
        <f>O79*Q6</f>
        <v>0</v>
      </c>
    </row>
    <row r="80" spans="1:21" x14ac:dyDescent="0.3">
      <c r="A80" s="176"/>
      <c r="B80" s="176"/>
      <c r="C80" s="176"/>
      <c r="D80" s="176"/>
      <c r="F80" s="35"/>
      <c r="G80" s="23" t="s">
        <v>144</v>
      </c>
      <c r="H80" s="24" t="s">
        <v>145</v>
      </c>
      <c r="I80" s="24"/>
      <c r="J80" s="24"/>
      <c r="K80" s="24"/>
      <c r="L80" s="24"/>
      <c r="M80" s="92">
        <v>0.03</v>
      </c>
      <c r="N80" s="24"/>
      <c r="O80" s="65">
        <f t="shared" si="4"/>
        <v>0</v>
      </c>
      <c r="R80" s="78">
        <f>O80*Q6</f>
        <v>0</v>
      </c>
      <c r="U80" t="s">
        <v>146</v>
      </c>
    </row>
    <row r="81" spans="1:25" x14ac:dyDescent="0.3">
      <c r="A81" s="176"/>
      <c r="B81" s="176"/>
      <c r="C81" s="176"/>
      <c r="D81" s="176"/>
      <c r="F81" s="35"/>
      <c r="G81" s="23" t="s">
        <v>147</v>
      </c>
      <c r="H81" s="24" t="s">
        <v>148</v>
      </c>
      <c r="I81" s="24"/>
      <c r="J81" s="24"/>
      <c r="K81" s="24"/>
      <c r="L81" s="24"/>
      <c r="M81" s="93">
        <v>6.4999999999999997E-3</v>
      </c>
      <c r="N81" s="24"/>
      <c r="O81" s="65">
        <f t="shared" si="4"/>
        <v>0</v>
      </c>
      <c r="R81" s="78">
        <f>O81*Q6</f>
        <v>0</v>
      </c>
    </row>
    <row r="82" spans="1:25" x14ac:dyDescent="0.3">
      <c r="A82" s="176"/>
      <c r="B82" s="176"/>
      <c r="C82" s="176"/>
      <c r="D82" s="176"/>
      <c r="F82" s="35"/>
      <c r="G82" s="23" t="s">
        <v>149</v>
      </c>
      <c r="H82" s="24" t="s">
        <v>150</v>
      </c>
      <c r="I82" s="24"/>
      <c r="J82" s="24"/>
      <c r="K82" s="24"/>
      <c r="L82" s="24"/>
      <c r="M82" s="93">
        <v>0.03</v>
      </c>
      <c r="N82" s="24"/>
      <c r="O82" s="65">
        <f t="shared" si="4"/>
        <v>0</v>
      </c>
      <c r="R82" s="78">
        <f>O82*Q6</f>
        <v>0</v>
      </c>
    </row>
    <row r="83" spans="1:25" x14ac:dyDescent="0.3">
      <c r="A83" s="176"/>
      <c r="B83" s="176"/>
      <c r="C83" s="176"/>
      <c r="D83" s="176"/>
      <c r="F83" s="35"/>
      <c r="G83" s="23" t="s">
        <v>151</v>
      </c>
      <c r="H83" s="24" t="s">
        <v>152</v>
      </c>
      <c r="I83" s="24"/>
      <c r="J83" s="24"/>
      <c r="K83" s="24"/>
      <c r="L83" s="24"/>
      <c r="M83" s="93">
        <v>0.01</v>
      </c>
      <c r="N83" s="24"/>
      <c r="O83" s="65">
        <f t="shared" si="4"/>
        <v>0</v>
      </c>
      <c r="R83" s="78">
        <f>O83*Q6</f>
        <v>0</v>
      </c>
    </row>
    <row r="84" spans="1:25" x14ac:dyDescent="0.3">
      <c r="A84" s="176"/>
      <c r="B84" s="176"/>
      <c r="C84" s="176"/>
      <c r="D84" s="176"/>
      <c r="F84" s="35"/>
      <c r="G84" s="23" t="s">
        <v>153</v>
      </c>
      <c r="H84" s="94" t="s">
        <v>154</v>
      </c>
      <c r="I84" s="94"/>
      <c r="J84" s="94"/>
      <c r="K84" s="94"/>
      <c r="L84" s="94"/>
      <c r="M84" s="95">
        <v>1.4999999999999999E-2</v>
      </c>
      <c r="N84" s="24"/>
      <c r="O84" s="65">
        <f t="shared" si="4"/>
        <v>0</v>
      </c>
      <c r="R84" s="78">
        <f>O84*Q6</f>
        <v>0</v>
      </c>
    </row>
    <row r="85" spans="1:25" x14ac:dyDescent="0.3">
      <c r="A85" s="176"/>
      <c r="B85" s="176"/>
      <c r="C85" s="176"/>
      <c r="D85" s="176"/>
      <c r="F85" s="35"/>
      <c r="G85" s="23"/>
      <c r="H85" s="24"/>
      <c r="I85" s="24"/>
      <c r="J85" s="24"/>
      <c r="K85" s="24"/>
      <c r="L85" s="36" t="s">
        <v>155</v>
      </c>
      <c r="M85" s="38">
        <f>SUM(M78:M84)</f>
        <v>9.1499999999999998E-2</v>
      </c>
      <c r="N85" s="50"/>
      <c r="O85" s="65">
        <f t="shared" si="4"/>
        <v>0</v>
      </c>
      <c r="R85" s="78">
        <f>O85*Q6</f>
        <v>0</v>
      </c>
    </row>
    <row r="86" spans="1:25" x14ac:dyDescent="0.3">
      <c r="A86" s="181"/>
      <c r="B86" s="181"/>
      <c r="C86" s="181"/>
      <c r="D86" s="96"/>
      <c r="F86" s="35"/>
      <c r="G86" s="23" t="s">
        <v>156</v>
      </c>
      <c r="H86" s="94" t="s">
        <v>157</v>
      </c>
      <c r="I86" s="94"/>
      <c r="J86" s="94"/>
      <c r="K86" s="94"/>
      <c r="L86" s="94"/>
      <c r="M86" s="95">
        <v>0.15</v>
      </c>
      <c r="N86" s="24"/>
      <c r="O86" s="65">
        <f t="shared" si="4"/>
        <v>0</v>
      </c>
      <c r="R86" s="78">
        <f>O86*Q6</f>
        <v>0</v>
      </c>
      <c r="U86" t="s">
        <v>158</v>
      </c>
    </row>
    <row r="87" spans="1:25" x14ac:dyDescent="0.3">
      <c r="A87" s="176"/>
      <c r="B87" s="176"/>
      <c r="C87" s="176"/>
      <c r="D87" s="176"/>
      <c r="F87" s="35"/>
      <c r="G87" s="23"/>
      <c r="H87" s="24"/>
      <c r="I87" s="24"/>
      <c r="J87" s="24"/>
      <c r="K87" s="24"/>
      <c r="L87" s="36" t="s">
        <v>159</v>
      </c>
      <c r="M87" s="38">
        <f>M85+M86</f>
        <v>0.24149999999999999</v>
      </c>
      <c r="N87" s="24"/>
      <c r="O87" s="65">
        <f t="shared" si="4"/>
        <v>0</v>
      </c>
      <c r="R87" s="78">
        <f>O87*Q6</f>
        <v>0</v>
      </c>
    </row>
    <row r="88" spans="1:25" x14ac:dyDescent="0.3">
      <c r="A88" s="177"/>
      <c r="B88" s="177"/>
      <c r="C88" s="177"/>
      <c r="D88" s="177"/>
      <c r="F88" s="26"/>
      <c r="G88" s="27"/>
      <c r="H88" s="28"/>
      <c r="I88" s="28"/>
      <c r="J88" s="28"/>
      <c r="K88" s="97" t="s">
        <v>160</v>
      </c>
      <c r="L88" s="98"/>
      <c r="M88" s="99"/>
      <c r="N88" s="100" t="s">
        <v>161</v>
      </c>
      <c r="O88" s="77">
        <f>O76-O85-O86</f>
        <v>0</v>
      </c>
      <c r="Q88" s="74" t="str">
        <f>N88</f>
        <v>Total 11)</v>
      </c>
      <c r="R88" s="77">
        <f>O88*Q6</f>
        <v>0</v>
      </c>
      <c r="S88" s="78"/>
    </row>
    <row r="89" spans="1:25" x14ac:dyDescent="0.3">
      <c r="H89" s="38"/>
      <c r="V89" s="24"/>
      <c r="W89" s="24"/>
      <c r="X89" s="24"/>
      <c r="Y89" s="24"/>
    </row>
    <row r="90" spans="1:25" x14ac:dyDescent="0.3">
      <c r="A90" s="101" t="s">
        <v>162</v>
      </c>
      <c r="B90" s="102"/>
      <c r="C90" s="102"/>
      <c r="D90" s="102"/>
      <c r="E90" s="102"/>
      <c r="F90" s="102"/>
      <c r="G90" s="103"/>
      <c r="M90" s="178" t="s">
        <v>163</v>
      </c>
      <c r="N90" s="178"/>
      <c r="O90" s="104">
        <v>12</v>
      </c>
      <c r="P90" s="98" t="s">
        <v>164</v>
      </c>
      <c r="Q90" s="90"/>
      <c r="R90" s="99"/>
      <c r="V90" s="10"/>
      <c r="W90" s="10"/>
      <c r="X90" s="10"/>
      <c r="Y90" s="10"/>
    </row>
    <row r="91" spans="1:25" s="12" customFormat="1" x14ac:dyDescent="0.3">
      <c r="A91" s="105" t="s">
        <v>165</v>
      </c>
      <c r="B91" s="13"/>
      <c r="C91" s="13"/>
      <c r="D91" s="179" t="s">
        <v>166</v>
      </c>
      <c r="E91" s="179"/>
      <c r="F91" s="106" t="s">
        <v>167</v>
      </c>
      <c r="G91" s="107" t="s">
        <v>168</v>
      </c>
      <c r="I91" s="24"/>
      <c r="J91" s="24"/>
      <c r="V91" s="108"/>
      <c r="W91" s="108"/>
      <c r="X91" s="108"/>
      <c r="Y91" s="108"/>
    </row>
    <row r="92" spans="1:25" x14ac:dyDescent="0.3">
      <c r="A92" s="109" t="s">
        <v>169</v>
      </c>
      <c r="B92" s="24"/>
      <c r="C92" s="110"/>
      <c r="D92" s="111" t="e">
        <f t="shared" ref="D92:D98" si="5">E92*$D$99/($E$99)</f>
        <v>#DIV/0!</v>
      </c>
      <c r="E92" s="71">
        <f>O64</f>
        <v>0</v>
      </c>
      <c r="F92" s="112" t="e">
        <f>D92</f>
        <v>#DIV/0!</v>
      </c>
      <c r="G92" s="96"/>
      <c r="I92" s="24"/>
      <c r="J92" s="24"/>
      <c r="K92" s="180" t="s">
        <v>170</v>
      </c>
      <c r="L92" s="180"/>
      <c r="M92" s="180"/>
      <c r="N92" s="180"/>
      <c r="O92" s="113">
        <f>O75*O90</f>
        <v>0</v>
      </c>
      <c r="V92" s="108"/>
      <c r="W92" s="108"/>
      <c r="X92" s="108"/>
      <c r="Y92" s="108"/>
    </row>
    <row r="93" spans="1:25" x14ac:dyDescent="0.3">
      <c r="A93" s="109" t="s">
        <v>171</v>
      </c>
      <c r="B93" s="24"/>
      <c r="C93" s="110"/>
      <c r="D93" s="111" t="e">
        <f t="shared" si="5"/>
        <v>#DIV/0!</v>
      </c>
      <c r="E93" s="71">
        <f>O65</f>
        <v>0</v>
      </c>
      <c r="F93" s="112" t="e">
        <f>D93</f>
        <v>#DIV/0!</v>
      </c>
      <c r="G93" s="96"/>
      <c r="V93" s="108"/>
      <c r="W93" s="108"/>
      <c r="X93" s="108"/>
      <c r="Y93" s="108"/>
    </row>
    <row r="94" spans="1:25" x14ac:dyDescent="0.3">
      <c r="A94" s="109" t="s">
        <v>172</v>
      </c>
      <c r="B94" s="24"/>
      <c r="C94" s="110"/>
      <c r="D94" s="111" t="e">
        <f t="shared" si="5"/>
        <v>#DIV/0!</v>
      </c>
      <c r="E94" s="71">
        <f>O66+O67</f>
        <v>0</v>
      </c>
      <c r="F94" s="112" t="e">
        <f>D94</f>
        <v>#DIV/0!</v>
      </c>
      <c r="G94" s="96"/>
      <c r="L94" s="173" t="s">
        <v>173</v>
      </c>
      <c r="M94" s="173"/>
      <c r="N94" s="173"/>
      <c r="O94" s="173"/>
      <c r="P94" s="114">
        <f>Q6</f>
        <v>1</v>
      </c>
      <c r="Q94" s="103" t="s">
        <v>174</v>
      </c>
      <c r="R94" s="115">
        <f>R75*O90</f>
        <v>0</v>
      </c>
      <c r="S94" s="24"/>
      <c r="V94" s="108"/>
      <c r="W94" s="108"/>
      <c r="X94" s="108"/>
      <c r="Y94" s="108"/>
    </row>
    <row r="95" spans="1:25" x14ac:dyDescent="0.3">
      <c r="A95" s="109" t="s">
        <v>175</v>
      </c>
      <c r="B95" s="24"/>
      <c r="C95" s="24"/>
      <c r="D95" s="111" t="e">
        <f t="shared" si="5"/>
        <v>#DIV/0!</v>
      </c>
      <c r="E95" s="71">
        <f>O68</f>
        <v>0</v>
      </c>
      <c r="F95" s="112" t="e">
        <f>D95</f>
        <v>#DIV/0!</v>
      </c>
      <c r="G95" s="96"/>
      <c r="O95" s="78"/>
      <c r="S95" s="24"/>
      <c r="V95" s="108"/>
      <c r="W95" s="108"/>
      <c r="X95" s="108"/>
      <c r="Y95" s="108"/>
    </row>
    <row r="96" spans="1:25" x14ac:dyDescent="0.3">
      <c r="A96" s="109" t="s">
        <v>176</v>
      </c>
      <c r="B96" s="24"/>
      <c r="C96" s="24"/>
      <c r="D96" s="111" t="e">
        <f t="shared" si="5"/>
        <v>#DIV/0!</v>
      </c>
      <c r="E96" s="71">
        <f>O71</f>
        <v>0</v>
      </c>
      <c r="F96" s="112"/>
      <c r="G96" s="116" t="e">
        <f>D96</f>
        <v>#DIV/0!</v>
      </c>
      <c r="V96" s="24"/>
      <c r="W96" s="24"/>
      <c r="X96" s="24"/>
      <c r="Y96" s="24"/>
    </row>
    <row r="97" spans="1:18" x14ac:dyDescent="0.3">
      <c r="A97" s="109" t="s">
        <v>177</v>
      </c>
      <c r="B97" s="24"/>
      <c r="C97" s="24"/>
      <c r="D97" s="111" t="e">
        <f t="shared" si="5"/>
        <v>#DIV/0!</v>
      </c>
      <c r="E97" s="71">
        <f>O85</f>
        <v>0</v>
      </c>
      <c r="F97" s="112"/>
      <c r="G97" s="116" t="e">
        <f>D97</f>
        <v>#DIV/0!</v>
      </c>
      <c r="J97" s="117"/>
      <c r="K97" s="117"/>
      <c r="L97" s="117"/>
      <c r="M97" s="12"/>
    </row>
    <row r="98" spans="1:18" x14ac:dyDescent="0.3">
      <c r="A98" s="118" t="s">
        <v>157</v>
      </c>
      <c r="B98" s="119"/>
      <c r="C98" s="119"/>
      <c r="D98" s="120" t="e">
        <f t="shared" si="5"/>
        <v>#DIV/0!</v>
      </c>
      <c r="E98" s="121">
        <f>O86</f>
        <v>0</v>
      </c>
      <c r="F98" s="120"/>
      <c r="G98" s="122" t="e">
        <f>D98</f>
        <v>#DIV/0!</v>
      </c>
    </row>
    <row r="99" spans="1:18" x14ac:dyDescent="0.3">
      <c r="A99" s="123" t="s">
        <v>178</v>
      </c>
      <c r="B99" s="28"/>
      <c r="C99" s="28"/>
      <c r="D99" s="124">
        <v>1</v>
      </c>
      <c r="E99" s="125">
        <f>SUM(E92:E98)</f>
        <v>0</v>
      </c>
      <c r="F99" s="124" t="e">
        <f>SUM(F92:F98)</f>
        <v>#DIV/0!</v>
      </c>
      <c r="G99" s="126" t="e">
        <f>SUM(G92:G98)</f>
        <v>#DIV/0!</v>
      </c>
      <c r="I99" s="127" t="s">
        <v>179</v>
      </c>
      <c r="J99" s="128"/>
      <c r="K99" s="129"/>
      <c r="L99" s="99" t="s">
        <v>180</v>
      </c>
    </row>
    <row r="100" spans="1:18" x14ac:dyDescent="0.3">
      <c r="E100" s="24"/>
      <c r="F100" s="24"/>
      <c r="G100" s="24"/>
      <c r="H100" s="24"/>
      <c r="I100" s="24"/>
      <c r="J100" s="38"/>
      <c r="K100" s="38"/>
      <c r="N100" s="24"/>
      <c r="O100" s="24"/>
      <c r="P100" s="24"/>
      <c r="Q100" s="9"/>
      <c r="R100" s="24"/>
    </row>
    <row r="101" spans="1:18" x14ac:dyDescent="0.3">
      <c r="N101" s="10"/>
      <c r="O101" s="10"/>
      <c r="P101" s="10"/>
      <c r="Q101" s="10"/>
      <c r="R101" s="10"/>
    </row>
    <row r="102" spans="1:18" x14ac:dyDescent="0.3">
      <c r="N102" s="10"/>
      <c r="O102" s="10"/>
      <c r="P102" s="10"/>
      <c r="Q102" s="10"/>
      <c r="R102" s="10"/>
    </row>
    <row r="103" spans="1:18" x14ac:dyDescent="0.3">
      <c r="N103" s="10"/>
      <c r="O103" s="10"/>
      <c r="P103" s="10"/>
      <c r="Q103" s="10"/>
      <c r="R103" s="10"/>
    </row>
    <row r="104" spans="1:18" x14ac:dyDescent="0.3">
      <c r="I104" s="174" t="s">
        <v>181</v>
      </c>
      <c r="J104" s="174"/>
      <c r="K104" s="174"/>
      <c r="L104" s="174"/>
      <c r="N104" s="10"/>
      <c r="O104" s="10"/>
      <c r="P104" s="10"/>
      <c r="Q104" s="10"/>
      <c r="R104" s="10"/>
    </row>
    <row r="105" spans="1:18" x14ac:dyDescent="0.3">
      <c r="I105" s="175" t="s">
        <v>182</v>
      </c>
      <c r="J105" s="175"/>
      <c r="K105" s="175"/>
      <c r="L105" s="175"/>
      <c r="N105" s="10"/>
      <c r="O105" s="10"/>
      <c r="P105" s="10"/>
      <c r="Q105" s="10"/>
      <c r="R105" s="10"/>
    </row>
    <row r="106" spans="1:18" x14ac:dyDescent="0.3">
      <c r="N106" s="24"/>
      <c r="O106" s="24"/>
      <c r="P106" s="24"/>
      <c r="Q106" s="9"/>
      <c r="R106" s="24"/>
    </row>
    <row r="110" spans="1:18" x14ac:dyDescent="0.3">
      <c r="A110" s="1" t="s">
        <v>183</v>
      </c>
    </row>
    <row r="111" spans="1:18" x14ac:dyDescent="0.3">
      <c r="A111" s="2" t="s">
        <v>184</v>
      </c>
    </row>
    <row r="112" spans="1:18" x14ac:dyDescent="0.3">
      <c r="A112" s="2"/>
      <c r="B112" s="2" t="s">
        <v>185</v>
      </c>
      <c r="E112" s="2"/>
    </row>
    <row r="113" spans="1:5" x14ac:dyDescent="0.3">
      <c r="A113" s="2"/>
      <c r="B113" s="2" t="s">
        <v>186</v>
      </c>
      <c r="E113" s="2"/>
    </row>
    <row r="114" spans="1:5" x14ac:dyDescent="0.3">
      <c r="A114" s="2"/>
      <c r="B114" s="2"/>
      <c r="E114" s="2"/>
    </row>
    <row r="115" spans="1:5" x14ac:dyDescent="0.3">
      <c r="A115" s="2"/>
      <c r="B115" s="2"/>
      <c r="E115" s="2"/>
    </row>
    <row r="117" spans="1:5" x14ac:dyDescent="0.3">
      <c r="A117" s="2" t="s">
        <v>187</v>
      </c>
    </row>
    <row r="118" spans="1:5" x14ac:dyDescent="0.3">
      <c r="B118" s="2" t="s">
        <v>188</v>
      </c>
    </row>
  </sheetData>
  <mergeCells count="33">
    <mergeCell ref="A1:K1"/>
    <mergeCell ref="G3:Q3"/>
    <mergeCell ref="G5:O5"/>
    <mergeCell ref="Q5:R5"/>
    <mergeCell ref="Q6:R7"/>
    <mergeCell ref="M43:N43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C86"/>
    <mergeCell ref="L94:O94"/>
    <mergeCell ref="I104:L104"/>
    <mergeCell ref="I105:L105"/>
    <mergeCell ref="A87:D87"/>
    <mergeCell ref="A88:D88"/>
    <mergeCell ref="M90:N90"/>
    <mergeCell ref="D91:E91"/>
    <mergeCell ref="K92:N92"/>
  </mergeCells>
  <pageMargins left="0.51180555555555496" right="0.51180555555555496" top="0.78749999999999998" bottom="0.78749999999999998" header="0.51180555555555496" footer="0.51180555555555496"/>
  <pageSetup paperSize="9" firstPageNumber="0" fitToHeight="2"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showGridLines="0" zoomScaleNormal="100" workbookViewId="0">
      <selection activeCell="A2" sqref="A2"/>
    </sheetView>
  </sheetViews>
  <sheetFormatPr defaultColWidth="8.69921875" defaultRowHeight="14.4" x14ac:dyDescent="0.3"/>
  <cols>
    <col min="1" max="1" width="2.3984375" style="1" customWidth="1"/>
    <col min="2" max="2" width="2.8984375" style="1" customWidth="1"/>
    <col min="3" max="3" width="2.8984375" style="2" customWidth="1"/>
    <col min="4" max="4" width="12.69921875" customWidth="1"/>
    <col min="5" max="5" width="8.3984375" customWidth="1"/>
    <col min="6" max="6" width="13.69921875" customWidth="1"/>
    <col min="7" max="7" width="10.09765625" customWidth="1"/>
    <col min="8" max="14" width="13.69921875" customWidth="1"/>
    <col min="15" max="15" width="14.69921875" customWidth="1"/>
    <col min="16" max="16" width="3.69921875" customWidth="1"/>
    <col min="17" max="17" width="14.69921875" style="3" customWidth="1"/>
    <col min="18" max="18" width="14.69921875" customWidth="1"/>
    <col min="19" max="19" width="4.3984375" customWidth="1"/>
  </cols>
  <sheetData>
    <row r="1" spans="1:19" s="3" customFormat="1" ht="17.850000000000001" x14ac:dyDescent="0.35">
      <c r="A1" s="185" t="s">
        <v>321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30" t="s">
        <v>316</v>
      </c>
      <c r="M1" s="130"/>
      <c r="N1" s="130"/>
      <c r="O1" s="6"/>
    </row>
    <row r="2" spans="1:19" s="3" customFormat="1" x14ac:dyDescent="0.3">
      <c r="A2" s="7"/>
      <c r="B2" s="7"/>
      <c r="C2" s="8"/>
      <c r="E2" s="9"/>
      <c r="F2" s="9"/>
      <c r="L2" s="3" t="s">
        <v>317</v>
      </c>
      <c r="M2" s="172">
        <v>51504</v>
      </c>
    </row>
    <row r="3" spans="1:19" s="3" customFormat="1" x14ac:dyDescent="0.3">
      <c r="C3" s="8"/>
      <c r="E3" s="7"/>
      <c r="F3" s="10"/>
      <c r="G3" s="188" t="s">
        <v>189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3"/>
      <c r="S3" s="13"/>
    </row>
    <row r="4" spans="1:19" s="3" customFormat="1" x14ac:dyDescent="0.3">
      <c r="A4" s="8"/>
      <c r="B4" s="8"/>
      <c r="C4" s="8"/>
      <c r="D4" s="12"/>
      <c r="E4" s="13"/>
      <c r="F4" s="13"/>
      <c r="G4" s="12"/>
      <c r="H4" s="12"/>
      <c r="I4" s="12"/>
      <c r="J4" s="12"/>
      <c r="K4" s="12"/>
    </row>
    <row r="5" spans="1:19" s="3" customFormat="1" x14ac:dyDescent="0.3">
      <c r="A5" s="8"/>
      <c r="B5" s="8"/>
      <c r="C5" s="8"/>
      <c r="D5" s="12"/>
      <c r="E5" s="13"/>
      <c r="F5" s="13"/>
      <c r="G5" s="183" t="s">
        <v>4</v>
      </c>
      <c r="H5" s="183"/>
      <c r="I5" s="183"/>
      <c r="J5" s="183"/>
      <c r="K5" s="183"/>
      <c r="L5" s="183"/>
      <c r="M5" s="183"/>
      <c r="N5" s="183"/>
      <c r="O5" s="183"/>
      <c r="Q5" s="183" t="s">
        <v>5</v>
      </c>
      <c r="R5" s="183"/>
    </row>
    <row r="6" spans="1:19" x14ac:dyDescent="0.3">
      <c r="N6" s="1" t="s">
        <v>6</v>
      </c>
      <c r="O6" s="131"/>
      <c r="Q6" s="187"/>
      <c r="R6" s="187"/>
      <c r="S6" s="15"/>
    </row>
    <row r="7" spans="1:19" x14ac:dyDescent="0.3">
      <c r="A7" s="2"/>
      <c r="B7" s="2"/>
      <c r="N7" s="1" t="s">
        <v>8</v>
      </c>
      <c r="O7" s="77"/>
      <c r="Q7" s="187"/>
      <c r="R7" s="187"/>
      <c r="S7" s="15"/>
    </row>
    <row r="8" spans="1:19" x14ac:dyDescent="0.3">
      <c r="A8" s="2"/>
      <c r="B8" s="2"/>
      <c r="N8" s="1" t="s">
        <v>10</v>
      </c>
      <c r="O8" s="77"/>
    </row>
    <row r="9" spans="1:19" x14ac:dyDescent="0.3">
      <c r="M9" s="17"/>
      <c r="N9" s="13"/>
      <c r="O9" s="17"/>
    </row>
    <row r="10" spans="1:19" s="3" customFormat="1" x14ac:dyDescent="0.3">
      <c r="F10" s="18" t="s">
        <v>11</v>
      </c>
      <c r="G10" s="19"/>
      <c r="H10" s="20" t="s">
        <v>12</v>
      </c>
      <c r="I10" s="20"/>
      <c r="J10" s="20"/>
      <c r="K10" s="20"/>
      <c r="L10" s="20"/>
      <c r="M10" s="20"/>
      <c r="N10" s="20"/>
      <c r="O10" s="21"/>
    </row>
    <row r="11" spans="1:19" s="3" customFormat="1" x14ac:dyDescent="0.3">
      <c r="A11" s="12"/>
      <c r="B11" s="12"/>
      <c r="C11" s="12"/>
      <c r="D11" s="12"/>
      <c r="E11" s="12"/>
      <c r="F11" s="22"/>
      <c r="G11" s="23" t="s">
        <v>13</v>
      </c>
      <c r="H11" s="24" t="s">
        <v>14</v>
      </c>
      <c r="I11" s="24" t="str">
        <f>N7</f>
        <v>Salário mínimo nacional:</v>
      </c>
      <c r="J11" s="9"/>
      <c r="K11" s="9"/>
      <c r="L11" s="9"/>
      <c r="M11" s="9"/>
      <c r="N11" s="9"/>
      <c r="O11" s="86"/>
      <c r="P11" s="9"/>
    </row>
    <row r="12" spans="1:19" x14ac:dyDescent="0.3">
      <c r="D12" s="3"/>
      <c r="F12" s="26"/>
      <c r="G12" s="27"/>
      <c r="H12" s="28"/>
      <c r="I12" s="28"/>
      <c r="J12" s="28"/>
      <c r="K12" s="28"/>
      <c r="L12" s="29" t="s">
        <v>15</v>
      </c>
      <c r="M12" s="30" t="s">
        <v>16</v>
      </c>
      <c r="N12" s="30"/>
      <c r="O12" s="31">
        <f>O11</f>
        <v>0</v>
      </c>
      <c r="P12" s="24"/>
      <c r="Q12" s="32" t="str">
        <f>L12</f>
        <v>Total 1):</v>
      </c>
      <c r="R12" s="33">
        <f>O12*Q6</f>
        <v>0</v>
      </c>
      <c r="S12" s="34"/>
    </row>
    <row r="13" spans="1:19" x14ac:dyDescent="0.3">
      <c r="D13" s="3"/>
      <c r="M13" s="24"/>
      <c r="N13" s="24"/>
      <c r="O13" s="24"/>
      <c r="P13" s="24"/>
    </row>
    <row r="14" spans="1:19" s="3" customFormat="1" x14ac:dyDescent="0.3">
      <c r="A14" s="10"/>
      <c r="B14" s="10"/>
      <c r="C14" s="10"/>
      <c r="D14" s="10"/>
      <c r="E14" s="10"/>
      <c r="F14" s="18" t="s">
        <v>17</v>
      </c>
      <c r="G14" s="19"/>
      <c r="H14" s="20" t="s">
        <v>18</v>
      </c>
      <c r="I14" s="20"/>
      <c r="J14" s="20"/>
      <c r="K14" s="20"/>
      <c r="L14" s="20"/>
      <c r="M14" s="20"/>
      <c r="N14" s="20"/>
      <c r="O14" s="21"/>
      <c r="P14" s="9"/>
    </row>
    <row r="15" spans="1:19" x14ac:dyDescent="0.3">
      <c r="A15" s="10"/>
      <c r="B15" s="10"/>
      <c r="C15" s="10"/>
      <c r="D15" s="10"/>
      <c r="E15" s="10"/>
      <c r="F15" s="35"/>
      <c r="G15" s="23" t="s">
        <v>19</v>
      </c>
      <c r="H15" s="24" t="s">
        <v>20</v>
      </c>
      <c r="I15" s="24"/>
      <c r="J15" s="36" t="s">
        <v>21</v>
      </c>
      <c r="K15" s="91"/>
      <c r="L15" s="38"/>
      <c r="M15" s="24"/>
      <c r="N15" s="24"/>
      <c r="O15" s="65"/>
      <c r="P15" s="24"/>
    </row>
    <row r="16" spans="1:19" x14ac:dyDescent="0.3">
      <c r="A16" s="10"/>
      <c r="B16" s="10"/>
      <c r="C16" s="10"/>
      <c r="D16" s="10"/>
      <c r="E16" s="10"/>
      <c r="F16" s="35"/>
      <c r="G16" s="23" t="s">
        <v>24</v>
      </c>
      <c r="H16" s="24" t="s">
        <v>25</v>
      </c>
      <c r="I16" s="24"/>
      <c r="J16" s="24"/>
      <c r="K16" s="24"/>
      <c r="L16" s="38"/>
      <c r="M16" s="24"/>
      <c r="N16" s="24"/>
      <c r="O16" s="65"/>
      <c r="P16" s="24"/>
    </row>
    <row r="17" spans="1:19" x14ac:dyDescent="0.3">
      <c r="A17" s="10"/>
      <c r="B17" s="10"/>
      <c r="C17" s="10"/>
      <c r="D17" s="10"/>
      <c r="E17" s="10"/>
      <c r="F17" s="26"/>
      <c r="G17" s="27"/>
      <c r="H17" s="28"/>
      <c r="I17" s="28"/>
      <c r="J17" s="28"/>
      <c r="K17" s="28"/>
      <c r="L17" s="29" t="s">
        <v>27</v>
      </c>
      <c r="M17" s="30" t="s">
        <v>28</v>
      </c>
      <c r="N17" s="30"/>
      <c r="O17" s="31">
        <f>O15+O16</f>
        <v>0</v>
      </c>
      <c r="P17" s="24"/>
      <c r="Q17" s="32" t="str">
        <f>L17</f>
        <v>Total 2):</v>
      </c>
      <c r="R17" s="33">
        <f>O17*Q6</f>
        <v>0</v>
      </c>
      <c r="S17" s="34"/>
    </row>
    <row r="18" spans="1:19" x14ac:dyDescent="0.3">
      <c r="A18" s="10"/>
      <c r="B18" s="10"/>
      <c r="C18" s="10"/>
      <c r="D18" s="10"/>
      <c r="E18" s="10"/>
      <c r="F18" s="36"/>
      <c r="G18" s="23"/>
      <c r="H18" s="24"/>
      <c r="I18" s="24"/>
      <c r="J18" s="24"/>
      <c r="K18" s="24"/>
      <c r="L18" s="29" t="s">
        <v>29</v>
      </c>
      <c r="M18" s="30" t="s">
        <v>30</v>
      </c>
      <c r="N18" s="30"/>
      <c r="O18" s="31">
        <f>O12+O17</f>
        <v>0</v>
      </c>
      <c r="P18" s="24"/>
      <c r="Q18" s="32" t="str">
        <f>L18</f>
        <v>Sub-total:</v>
      </c>
      <c r="R18" s="33">
        <f>O18*Q6</f>
        <v>0</v>
      </c>
      <c r="S18" s="34"/>
    </row>
    <row r="19" spans="1:19" x14ac:dyDescent="0.3">
      <c r="A19" s="10"/>
      <c r="B19" s="10"/>
      <c r="C19" s="10"/>
      <c r="D19" s="10"/>
      <c r="E19" s="24"/>
      <c r="F19" s="36"/>
      <c r="G19" s="23"/>
      <c r="H19" s="24"/>
      <c r="I19" s="24"/>
      <c r="J19" s="24"/>
      <c r="K19" s="24"/>
      <c r="L19" s="40"/>
      <c r="M19" s="41"/>
      <c r="N19" s="42" t="s">
        <v>31</v>
      </c>
      <c r="O19" s="43">
        <v>0</v>
      </c>
      <c r="P19" s="24"/>
    </row>
    <row r="20" spans="1:19" x14ac:dyDescent="0.3">
      <c r="A20" s="10"/>
      <c r="B20" s="10"/>
      <c r="C20" s="10"/>
      <c r="D20" s="10"/>
      <c r="E20" s="24"/>
      <c r="F20" s="36"/>
      <c r="G20" s="23"/>
      <c r="H20" s="24"/>
      <c r="I20" s="24"/>
      <c r="J20" s="24"/>
      <c r="K20" s="24"/>
      <c r="L20" s="44"/>
      <c r="M20" s="45"/>
      <c r="N20" s="45"/>
      <c r="O20" s="46"/>
      <c r="P20" s="24"/>
    </row>
    <row r="21" spans="1:19" x14ac:dyDescent="0.3">
      <c r="A21" s="10"/>
      <c r="B21" s="36"/>
      <c r="C21" s="23"/>
      <c r="D21" s="24"/>
      <c r="F21" s="18" t="s">
        <v>32</v>
      </c>
      <c r="G21" s="19"/>
      <c r="H21" s="20" t="s">
        <v>33</v>
      </c>
      <c r="I21" s="20"/>
      <c r="J21" s="20"/>
      <c r="K21" s="20"/>
      <c r="L21" s="20"/>
      <c r="M21" s="20"/>
      <c r="N21" s="20"/>
      <c r="O21" s="21"/>
      <c r="P21" s="24"/>
    </row>
    <row r="22" spans="1:19" x14ac:dyDescent="0.3">
      <c r="A22" s="10"/>
      <c r="F22" s="35"/>
      <c r="G22" s="23" t="s">
        <v>34</v>
      </c>
      <c r="H22" s="24" t="s">
        <v>35</v>
      </c>
      <c r="I22" s="24"/>
      <c r="J22" s="24"/>
      <c r="K22" s="24"/>
      <c r="L22" s="17"/>
      <c r="M22" s="24"/>
      <c r="N22" s="24"/>
      <c r="O22" s="65"/>
      <c r="P22" s="24"/>
    </row>
    <row r="23" spans="1:19" x14ac:dyDescent="0.3">
      <c r="F23" s="35"/>
      <c r="G23" s="23" t="s">
        <v>36</v>
      </c>
      <c r="H23" s="17" t="s">
        <v>37</v>
      </c>
      <c r="I23" s="24"/>
      <c r="J23" s="24"/>
      <c r="K23" s="24"/>
      <c r="L23" s="17"/>
      <c r="M23" s="24"/>
      <c r="N23" s="24"/>
      <c r="O23" s="65"/>
      <c r="P23" s="24"/>
    </row>
    <row r="24" spans="1:19" x14ac:dyDescent="0.3">
      <c r="F24" s="35"/>
      <c r="G24" s="23" t="s">
        <v>38</v>
      </c>
      <c r="H24" s="17" t="s">
        <v>39</v>
      </c>
      <c r="I24" s="24"/>
      <c r="J24" s="24"/>
      <c r="K24" s="24"/>
      <c r="L24" s="17"/>
      <c r="N24" s="24"/>
      <c r="O24" s="65"/>
      <c r="P24" s="24"/>
    </row>
    <row r="25" spans="1:19" x14ac:dyDescent="0.3">
      <c r="F25" s="26"/>
      <c r="G25" s="27"/>
      <c r="H25" s="28"/>
      <c r="I25" s="28"/>
      <c r="J25" s="28"/>
      <c r="K25" s="28"/>
      <c r="L25" s="29" t="s">
        <v>40</v>
      </c>
      <c r="M25" s="30" t="s">
        <v>41</v>
      </c>
      <c r="N25" s="30"/>
      <c r="O25" s="31">
        <f>O22+O23</f>
        <v>0</v>
      </c>
      <c r="P25" s="24"/>
      <c r="Q25" s="32" t="str">
        <f>L25</f>
        <v>Total 3):</v>
      </c>
      <c r="R25" s="33">
        <f>O25*Q6</f>
        <v>0</v>
      </c>
      <c r="S25" s="34"/>
    </row>
    <row r="26" spans="1:19" x14ac:dyDescent="0.3">
      <c r="F26" s="1"/>
      <c r="G26" s="2"/>
      <c r="K26" s="24"/>
      <c r="L26" s="47" t="s">
        <v>29</v>
      </c>
      <c r="M26" s="48" t="s">
        <v>42</v>
      </c>
      <c r="N26" s="48"/>
      <c r="O26" s="49">
        <f>O18+O25</f>
        <v>0</v>
      </c>
      <c r="P26" s="24"/>
      <c r="Q26" s="32" t="str">
        <f>L26</f>
        <v>Sub-total:</v>
      </c>
      <c r="R26" s="33">
        <f>O26*Q6</f>
        <v>0</v>
      </c>
      <c r="S26" s="34"/>
    </row>
    <row r="27" spans="1:19" x14ac:dyDescent="0.3">
      <c r="G27" s="24"/>
      <c r="H27" s="24"/>
      <c r="I27" s="24"/>
      <c r="J27" s="24"/>
      <c r="K27" s="50"/>
      <c r="M27" s="24"/>
      <c r="N27" s="24"/>
      <c r="O27" s="24"/>
      <c r="P27" s="24"/>
    </row>
    <row r="28" spans="1:19" s="3" customFormat="1" x14ac:dyDescent="0.3">
      <c r="F28" s="18" t="s">
        <v>43</v>
      </c>
      <c r="G28" s="19"/>
      <c r="H28" s="20" t="s">
        <v>44</v>
      </c>
      <c r="I28" s="20"/>
      <c r="J28" s="20"/>
      <c r="K28" s="20"/>
      <c r="L28" s="20"/>
      <c r="M28" s="20"/>
      <c r="N28" s="20"/>
      <c r="O28" s="21"/>
      <c r="P28" s="9"/>
    </row>
    <row r="29" spans="1:19" x14ac:dyDescent="0.3">
      <c r="F29" s="35"/>
      <c r="G29" s="23" t="s">
        <v>45</v>
      </c>
      <c r="H29" s="24" t="s">
        <v>46</v>
      </c>
      <c r="I29" s="24">
        <v>1</v>
      </c>
      <c r="J29" s="51" t="s">
        <v>47</v>
      </c>
      <c r="K29" s="23">
        <v>12</v>
      </c>
      <c r="L29" s="24" t="s">
        <v>48</v>
      </c>
      <c r="M29" s="24"/>
      <c r="N29" s="24"/>
      <c r="O29" s="65">
        <f>O26/K29</f>
        <v>0</v>
      </c>
      <c r="P29" s="24"/>
    </row>
    <row r="30" spans="1:19" x14ac:dyDescent="0.3">
      <c r="F30" s="35"/>
      <c r="G30" s="23" t="s">
        <v>49</v>
      </c>
      <c r="H30" s="24" t="s">
        <v>50</v>
      </c>
      <c r="I30" s="24"/>
      <c r="J30" s="51"/>
      <c r="K30" s="24"/>
      <c r="L30" s="38">
        <v>0.33329999999999999</v>
      </c>
      <c r="M30" s="24"/>
      <c r="N30" s="24"/>
      <c r="O30" s="65">
        <f>O29/3</f>
        <v>0</v>
      </c>
      <c r="P30" s="24"/>
    </row>
    <row r="31" spans="1:19" x14ac:dyDescent="0.3">
      <c r="F31" s="35"/>
      <c r="G31" s="23" t="s">
        <v>51</v>
      </c>
      <c r="H31" s="24" t="s">
        <v>52</v>
      </c>
      <c r="I31" s="24">
        <v>1</v>
      </c>
      <c r="J31" s="51" t="s">
        <v>47</v>
      </c>
      <c r="K31" s="23">
        <v>12</v>
      </c>
      <c r="L31" s="38" t="s">
        <v>48</v>
      </c>
      <c r="M31" s="24"/>
      <c r="N31" s="24"/>
      <c r="O31" s="65">
        <f>O26/K31</f>
        <v>0</v>
      </c>
      <c r="P31" s="24"/>
    </row>
    <row r="32" spans="1:19" x14ac:dyDescent="0.3">
      <c r="F32" s="26"/>
      <c r="G32" s="27"/>
      <c r="H32" s="28"/>
      <c r="I32" s="28"/>
      <c r="J32" s="28"/>
      <c r="K32" s="27"/>
      <c r="L32" s="29" t="s">
        <v>53</v>
      </c>
      <c r="M32" s="30" t="s">
        <v>54</v>
      </c>
      <c r="N32" s="30"/>
      <c r="O32" s="31">
        <f>O29+O30+O31</f>
        <v>0</v>
      </c>
      <c r="P32" s="24"/>
      <c r="Q32" s="32" t="str">
        <f>L32</f>
        <v>Total 4):</v>
      </c>
      <c r="R32" s="33">
        <f>O32*Q6</f>
        <v>0</v>
      </c>
      <c r="S32" s="34"/>
    </row>
    <row r="33" spans="2:19" x14ac:dyDescent="0.3">
      <c r="F33" s="1"/>
      <c r="G33" s="2"/>
      <c r="K33" s="2"/>
      <c r="P33" s="24"/>
    </row>
    <row r="34" spans="2:19" x14ac:dyDescent="0.3">
      <c r="F34" s="1"/>
      <c r="G34" s="2"/>
      <c r="K34" s="23"/>
      <c r="L34" s="29" t="s">
        <v>29</v>
      </c>
      <c r="M34" s="30" t="s">
        <v>55</v>
      </c>
      <c r="N34" s="30"/>
      <c r="O34" s="31">
        <f>O26+O32</f>
        <v>0</v>
      </c>
      <c r="P34" s="24"/>
      <c r="Q34" s="32" t="str">
        <f>L34</f>
        <v>Sub-total:</v>
      </c>
      <c r="R34" s="33">
        <f>O34*Q6</f>
        <v>0</v>
      </c>
      <c r="S34" s="34"/>
    </row>
    <row r="35" spans="2:19" x14ac:dyDescent="0.3">
      <c r="G35" s="2"/>
      <c r="P35" s="24"/>
    </row>
    <row r="36" spans="2:19" x14ac:dyDescent="0.3">
      <c r="D36" s="3" t="s">
        <v>56</v>
      </c>
      <c r="G36" s="2"/>
    </row>
    <row r="37" spans="2:19" x14ac:dyDescent="0.3">
      <c r="B37" s="52"/>
      <c r="C37" s="53"/>
      <c r="D37" s="54"/>
      <c r="E37" s="54"/>
      <c r="F37" s="54"/>
      <c r="G37" s="54"/>
      <c r="H37" s="55" t="s">
        <v>57</v>
      </c>
      <c r="I37" s="54" t="s">
        <v>58</v>
      </c>
      <c r="J37" s="54" t="s">
        <v>59</v>
      </c>
      <c r="K37" s="54" t="s">
        <v>60</v>
      </c>
      <c r="L37" s="54" t="s">
        <v>61</v>
      </c>
      <c r="M37" s="54" t="s">
        <v>62</v>
      </c>
      <c r="N37" s="54" t="s">
        <v>63</v>
      </c>
      <c r="O37" s="56" t="s">
        <v>64</v>
      </c>
    </row>
    <row r="38" spans="2:19" s="3" customFormat="1" x14ac:dyDescent="0.3">
      <c r="B38" s="57" t="s">
        <v>65</v>
      </c>
      <c r="C38" s="58"/>
      <c r="D38" s="59" t="s">
        <v>66</v>
      </c>
      <c r="E38" s="59"/>
      <c r="F38" s="59"/>
      <c r="G38" s="59" t="s">
        <v>67</v>
      </c>
      <c r="H38" s="60"/>
      <c r="I38" s="60"/>
      <c r="J38" s="60"/>
      <c r="K38" s="60"/>
      <c r="L38" s="60"/>
      <c r="M38" s="60"/>
      <c r="N38" s="60"/>
      <c r="O38" s="62"/>
    </row>
    <row r="39" spans="2:19" x14ac:dyDescent="0.3">
      <c r="B39" s="35"/>
      <c r="C39" s="23" t="s">
        <v>68</v>
      </c>
      <c r="D39" s="24" t="s">
        <v>69</v>
      </c>
      <c r="E39" s="24"/>
      <c r="F39" s="24"/>
      <c r="G39" s="24"/>
      <c r="H39" s="63"/>
      <c r="I39" s="63"/>
      <c r="J39" s="63"/>
      <c r="K39" s="63"/>
      <c r="L39" s="63"/>
      <c r="M39" s="63"/>
      <c r="N39" s="63"/>
      <c r="O39" s="64"/>
    </row>
    <row r="40" spans="2:19" x14ac:dyDescent="0.3">
      <c r="B40" s="35"/>
      <c r="C40" s="23" t="s">
        <v>70</v>
      </c>
      <c r="D40" s="24" t="s">
        <v>71</v>
      </c>
      <c r="E40" s="24"/>
      <c r="F40" s="24"/>
      <c r="G40" s="24"/>
      <c r="H40" s="63"/>
      <c r="I40" s="63"/>
      <c r="J40" s="63"/>
      <c r="K40" s="63"/>
      <c r="L40" s="63"/>
      <c r="M40" s="63"/>
      <c r="N40" s="63"/>
      <c r="O40" s="64"/>
    </row>
    <row r="41" spans="2:19" x14ac:dyDescent="0.3">
      <c r="B41" s="35"/>
      <c r="C41" s="23" t="s">
        <v>72</v>
      </c>
      <c r="D41" s="24" t="s">
        <v>73</v>
      </c>
      <c r="E41" s="24"/>
      <c r="F41" s="24"/>
      <c r="G41" s="24"/>
      <c r="H41" s="63"/>
      <c r="I41" s="63"/>
      <c r="J41" s="63"/>
      <c r="K41" s="63"/>
      <c r="L41" s="63"/>
      <c r="M41" s="63"/>
      <c r="N41" s="63"/>
      <c r="O41" s="64"/>
    </row>
    <row r="42" spans="2:19" x14ac:dyDescent="0.3">
      <c r="B42" s="35"/>
      <c r="C42" s="23" t="s">
        <v>74</v>
      </c>
      <c r="D42" s="24" t="s">
        <v>75</v>
      </c>
      <c r="E42" s="24"/>
      <c r="F42" s="24"/>
      <c r="G42" s="24"/>
      <c r="H42" s="63"/>
      <c r="I42" s="63"/>
      <c r="J42" s="63"/>
      <c r="K42" s="63"/>
      <c r="L42" s="63"/>
      <c r="M42" s="63"/>
      <c r="N42" s="63"/>
      <c r="O42" s="64"/>
    </row>
    <row r="43" spans="2:19" x14ac:dyDescent="0.3">
      <c r="B43" s="26"/>
      <c r="C43" s="27"/>
      <c r="D43" s="28"/>
      <c r="E43" s="28"/>
      <c r="F43" s="28"/>
      <c r="G43" s="28"/>
      <c r="H43" s="28"/>
      <c r="I43" s="28"/>
      <c r="J43" s="28"/>
      <c r="K43" s="28"/>
      <c r="L43" s="29" t="s">
        <v>76</v>
      </c>
      <c r="M43" s="182" t="s">
        <v>77</v>
      </c>
      <c r="N43" s="182"/>
      <c r="O43" s="31">
        <f>O39+O40+O41+O42</f>
        <v>0</v>
      </c>
      <c r="Q43" s="29" t="str">
        <f>L43</f>
        <v>Total 5):</v>
      </c>
      <c r="R43" s="33">
        <f>O43*Q6</f>
        <v>0</v>
      </c>
      <c r="S43" s="34"/>
    </row>
    <row r="44" spans="2:19" x14ac:dyDescent="0.3">
      <c r="F44" s="18" t="s">
        <v>78</v>
      </c>
      <c r="G44" s="19"/>
      <c r="H44" s="20" t="s">
        <v>79</v>
      </c>
      <c r="I44" s="20"/>
      <c r="J44" s="20"/>
      <c r="K44" s="20"/>
      <c r="L44" s="20"/>
      <c r="M44" s="20"/>
      <c r="N44" s="20"/>
      <c r="O44" s="21"/>
    </row>
    <row r="45" spans="2:19" x14ac:dyDescent="0.3">
      <c r="F45" s="35"/>
      <c r="G45" s="23" t="s">
        <v>80</v>
      </c>
      <c r="H45" s="24" t="s">
        <v>81</v>
      </c>
      <c r="I45" s="24"/>
      <c r="J45" s="24"/>
      <c r="K45" s="24"/>
      <c r="L45" s="38">
        <v>0.08</v>
      </c>
      <c r="M45" s="24"/>
      <c r="N45" s="24"/>
      <c r="O45" s="65">
        <f>O26*L45</f>
        <v>0</v>
      </c>
    </row>
    <row r="46" spans="2:19" x14ac:dyDescent="0.3">
      <c r="F46" s="35"/>
      <c r="G46" s="23" t="s">
        <v>82</v>
      </c>
      <c r="H46" s="24" t="s">
        <v>83</v>
      </c>
      <c r="I46" s="24"/>
      <c r="J46" s="24"/>
      <c r="K46" s="24"/>
      <c r="L46" s="38">
        <v>0.08</v>
      </c>
      <c r="M46" s="24"/>
      <c r="N46" s="24"/>
      <c r="O46" s="65">
        <f>O29*L46</f>
        <v>0</v>
      </c>
    </row>
    <row r="47" spans="2:19" x14ac:dyDescent="0.3">
      <c r="F47" s="35"/>
      <c r="G47" s="23" t="s">
        <v>84</v>
      </c>
      <c r="H47" s="24" t="s">
        <v>85</v>
      </c>
      <c r="I47" s="24"/>
      <c r="J47" s="24"/>
      <c r="K47" s="24"/>
      <c r="L47" s="38">
        <v>0.08</v>
      </c>
      <c r="M47" s="24"/>
      <c r="N47" s="24"/>
      <c r="O47" s="65">
        <f>O30*L47</f>
        <v>0</v>
      </c>
    </row>
    <row r="48" spans="2:19" x14ac:dyDescent="0.3">
      <c r="F48" s="35"/>
      <c r="G48" s="23" t="s">
        <v>86</v>
      </c>
      <c r="H48" s="24" t="s">
        <v>87</v>
      </c>
      <c r="I48" s="24"/>
      <c r="J48" s="24"/>
      <c r="K48" s="24"/>
      <c r="L48" s="38">
        <v>0.08</v>
      </c>
      <c r="M48" s="24"/>
      <c r="N48" s="24"/>
      <c r="O48" s="65">
        <f>O31*L48</f>
        <v>0</v>
      </c>
    </row>
    <row r="49" spans="6:19" x14ac:dyDescent="0.3">
      <c r="F49" s="26"/>
      <c r="G49" s="27"/>
      <c r="H49" s="28"/>
      <c r="I49" s="28"/>
      <c r="J49" s="28"/>
      <c r="K49" s="28"/>
      <c r="L49" s="29" t="s">
        <v>88</v>
      </c>
      <c r="M49" s="30" t="s">
        <v>89</v>
      </c>
      <c r="N49" s="30"/>
      <c r="O49" s="31">
        <f>O45+O46+O47+O48</f>
        <v>0</v>
      </c>
      <c r="Q49" s="29" t="str">
        <f>L49</f>
        <v>Total 6):</v>
      </c>
      <c r="R49" s="33">
        <f>O49*Q6</f>
        <v>0</v>
      </c>
      <c r="S49" s="34"/>
    </row>
    <row r="50" spans="6:19" x14ac:dyDescent="0.3">
      <c r="F50" s="1"/>
      <c r="G50" s="2"/>
    </row>
    <row r="51" spans="6:19" x14ac:dyDescent="0.3">
      <c r="F51" s="1"/>
      <c r="G51" s="2"/>
    </row>
    <row r="52" spans="6:19" x14ac:dyDescent="0.3">
      <c r="F52" s="1"/>
      <c r="G52" s="2"/>
    </row>
    <row r="53" spans="6:19" x14ac:dyDescent="0.3">
      <c r="F53" s="1"/>
      <c r="G53" s="2"/>
    </row>
    <row r="54" spans="6:19" x14ac:dyDescent="0.3">
      <c r="F54" s="1"/>
      <c r="G54" s="2"/>
    </row>
    <row r="55" spans="6:19" x14ac:dyDescent="0.3">
      <c r="F55" s="66" t="s">
        <v>90</v>
      </c>
      <c r="G55" s="67"/>
      <c r="H55" s="68" t="s">
        <v>91</v>
      </c>
      <c r="I55" s="68"/>
      <c r="J55" s="68"/>
      <c r="K55" s="68"/>
      <c r="L55" s="68"/>
      <c r="M55" s="68"/>
      <c r="N55" s="68"/>
      <c r="O55" s="69"/>
    </row>
    <row r="56" spans="6:19" x14ac:dyDescent="0.3">
      <c r="F56" s="35"/>
      <c r="G56" s="23" t="s">
        <v>92</v>
      </c>
      <c r="H56" s="24" t="s">
        <v>93</v>
      </c>
      <c r="I56" s="24"/>
      <c r="J56" s="24"/>
      <c r="K56" s="36" t="s">
        <v>94</v>
      </c>
      <c r="L56" s="72"/>
      <c r="M56" s="36" t="s">
        <v>95</v>
      </c>
      <c r="N56" s="91"/>
      <c r="O56" s="71">
        <f>L56*N56</f>
        <v>0</v>
      </c>
    </row>
    <row r="57" spans="6:19" x14ac:dyDescent="0.3">
      <c r="F57" s="35"/>
      <c r="G57" s="23" t="s">
        <v>96</v>
      </c>
      <c r="H57" s="24" t="s">
        <v>97</v>
      </c>
      <c r="I57" s="24"/>
      <c r="J57" s="24"/>
      <c r="K57" s="36" t="s">
        <v>94</v>
      </c>
      <c r="L57" s="72"/>
      <c r="M57" s="36" t="s">
        <v>95</v>
      </c>
      <c r="N57" s="91"/>
      <c r="O57" s="71">
        <f>L57*N57</f>
        <v>0</v>
      </c>
    </row>
    <row r="58" spans="6:19" x14ac:dyDescent="0.3">
      <c r="F58" s="35"/>
      <c r="G58" s="23" t="s">
        <v>98</v>
      </c>
      <c r="H58" s="24" t="s">
        <v>99</v>
      </c>
      <c r="I58" s="36" t="s">
        <v>100</v>
      </c>
      <c r="J58" s="24"/>
      <c r="K58" s="36" t="s">
        <v>94</v>
      </c>
      <c r="L58" s="72"/>
      <c r="M58" s="36" t="s">
        <v>101</v>
      </c>
      <c r="N58" s="72"/>
      <c r="O58" s="71">
        <f>N58/12</f>
        <v>0</v>
      </c>
    </row>
    <row r="59" spans="6:19" x14ac:dyDescent="0.3">
      <c r="F59" s="35"/>
      <c r="G59" s="23" t="s">
        <v>103</v>
      </c>
      <c r="H59" s="17" t="s">
        <v>104</v>
      </c>
      <c r="I59" s="24"/>
      <c r="J59" s="24"/>
      <c r="K59" s="36" t="s">
        <v>94</v>
      </c>
      <c r="L59" s="72"/>
      <c r="M59" s="36" t="s">
        <v>101</v>
      </c>
      <c r="N59" s="72"/>
      <c r="O59" s="71">
        <f>N59/12</f>
        <v>0</v>
      </c>
    </row>
    <row r="60" spans="6:19" x14ac:dyDescent="0.3">
      <c r="F60" s="35"/>
      <c r="G60" s="23" t="s">
        <v>106</v>
      </c>
      <c r="H60" s="24"/>
      <c r="I60" s="24"/>
      <c r="J60" s="24"/>
      <c r="K60" s="24"/>
      <c r="L60" s="24"/>
      <c r="M60" s="24"/>
      <c r="N60" s="24"/>
      <c r="O60" s="73"/>
    </row>
    <row r="61" spans="6:19" x14ac:dyDescent="0.3">
      <c r="F61" s="26"/>
      <c r="G61" s="27"/>
      <c r="H61" s="28"/>
      <c r="I61" s="28"/>
      <c r="J61" s="28"/>
      <c r="K61" s="28"/>
      <c r="L61" s="29" t="s">
        <v>108</v>
      </c>
      <c r="M61" s="30" t="s">
        <v>109</v>
      </c>
      <c r="N61" s="30"/>
      <c r="O61" s="31">
        <f>(O56+O57+O58+O59+O60)*M64</f>
        <v>0</v>
      </c>
      <c r="Q61" s="74" t="str">
        <f>L61</f>
        <v>Total 7):</v>
      </c>
      <c r="R61" s="33">
        <f>O61*Q6</f>
        <v>0</v>
      </c>
      <c r="S61" s="75"/>
    </row>
    <row r="63" spans="6:19" s="3" customFormat="1" x14ac:dyDescent="0.3">
      <c r="F63" s="66" t="s">
        <v>111</v>
      </c>
      <c r="G63" s="67"/>
      <c r="H63" s="68" t="s">
        <v>112</v>
      </c>
      <c r="I63" s="68"/>
      <c r="J63" s="68"/>
      <c r="K63" s="68"/>
      <c r="L63" s="68"/>
      <c r="M63" s="68"/>
      <c r="N63" s="68"/>
      <c r="O63" s="69"/>
    </row>
    <row r="64" spans="6:19" x14ac:dyDescent="0.3">
      <c r="F64" s="35"/>
      <c r="G64" s="23" t="s">
        <v>113</v>
      </c>
      <c r="H64" s="24" t="s">
        <v>114</v>
      </c>
      <c r="I64" s="24"/>
      <c r="J64" s="24"/>
      <c r="K64" s="24"/>
      <c r="L64" s="24"/>
      <c r="M64" s="91"/>
      <c r="N64" s="24"/>
      <c r="O64" s="65">
        <f>O26*M64</f>
        <v>0</v>
      </c>
    </row>
    <row r="65" spans="1:19" x14ac:dyDescent="0.3">
      <c r="F65" s="35"/>
      <c r="G65" s="23" t="s">
        <v>115</v>
      </c>
      <c r="H65" s="24" t="s">
        <v>116</v>
      </c>
      <c r="I65" s="24"/>
      <c r="J65" s="24"/>
      <c r="K65" s="24"/>
      <c r="L65" s="24"/>
      <c r="M65" s="91"/>
      <c r="N65" s="24"/>
      <c r="O65" s="65">
        <f>O32*M65</f>
        <v>0</v>
      </c>
    </row>
    <row r="66" spans="1:19" x14ac:dyDescent="0.3">
      <c r="F66" s="35"/>
      <c r="G66" s="23" t="s">
        <v>117</v>
      </c>
      <c r="H66" s="17" t="s">
        <v>118</v>
      </c>
      <c r="I66" s="24"/>
      <c r="J66" s="24"/>
      <c r="K66" s="24"/>
      <c r="L66" s="24"/>
      <c r="M66" s="91"/>
      <c r="N66" s="24"/>
      <c r="O66" s="65">
        <f>O43*M66</f>
        <v>0</v>
      </c>
    </row>
    <row r="67" spans="1:19" x14ac:dyDescent="0.3">
      <c r="F67" s="35"/>
      <c r="G67" s="23" t="s">
        <v>119</v>
      </c>
      <c r="H67" s="17" t="s">
        <v>120</v>
      </c>
      <c r="I67" s="24"/>
      <c r="J67" s="24"/>
      <c r="K67" s="24"/>
      <c r="L67" s="24"/>
      <c r="M67" s="91"/>
      <c r="N67" s="24"/>
      <c r="O67" s="65">
        <f>O49*M67</f>
        <v>0</v>
      </c>
    </row>
    <row r="68" spans="1:19" x14ac:dyDescent="0.3">
      <c r="A68" s="10"/>
      <c r="B68" s="10"/>
      <c r="C68" s="10"/>
      <c r="D68" s="10"/>
      <c r="F68" s="35"/>
      <c r="G68" s="23" t="s">
        <v>121</v>
      </c>
      <c r="H68" s="17" t="s">
        <v>122</v>
      </c>
      <c r="I68" s="24"/>
      <c r="J68" s="24"/>
      <c r="K68" s="24"/>
      <c r="L68" s="24"/>
      <c r="M68" s="91"/>
      <c r="N68" s="24"/>
      <c r="O68" s="65">
        <f>O61*M68</f>
        <v>0</v>
      </c>
    </row>
    <row r="69" spans="1:19" x14ac:dyDescent="0.3">
      <c r="A69" s="108"/>
      <c r="B69" s="108"/>
      <c r="C69" s="108"/>
      <c r="D69" s="108"/>
      <c r="F69" s="26"/>
      <c r="G69" s="27"/>
      <c r="H69" s="28"/>
      <c r="I69" s="28"/>
      <c r="J69" s="28"/>
      <c r="K69" s="28"/>
      <c r="L69" s="29" t="s">
        <v>123</v>
      </c>
      <c r="M69" s="30" t="s">
        <v>124</v>
      </c>
      <c r="N69" s="30"/>
      <c r="O69" s="76">
        <f>SUM(O64:O68)</f>
        <v>0</v>
      </c>
      <c r="Q69" s="74" t="str">
        <f>L69</f>
        <v>Total 8):</v>
      </c>
      <c r="R69" s="77">
        <f>O69*Q6</f>
        <v>0</v>
      </c>
      <c r="S69" s="78"/>
    </row>
    <row r="70" spans="1:19" s="3" customFormat="1" x14ac:dyDescent="0.3">
      <c r="A70" s="108"/>
      <c r="B70" s="108"/>
      <c r="C70" s="108"/>
      <c r="D70" s="108"/>
      <c r="F70" s="66" t="s">
        <v>125</v>
      </c>
      <c r="G70" s="67"/>
      <c r="H70" s="55" t="s">
        <v>126</v>
      </c>
      <c r="I70" s="55"/>
      <c r="J70" s="55"/>
      <c r="K70" s="55"/>
      <c r="L70" s="40"/>
      <c r="M70" s="41"/>
      <c r="N70" s="41"/>
      <c r="O70" s="79"/>
    </row>
    <row r="71" spans="1:19" x14ac:dyDescent="0.3">
      <c r="A71" s="108"/>
      <c r="B71" s="108"/>
      <c r="C71" s="108"/>
      <c r="D71" s="108"/>
      <c r="F71" s="35"/>
      <c r="G71" s="23" t="s">
        <v>127</v>
      </c>
      <c r="H71" s="17" t="s">
        <v>128</v>
      </c>
      <c r="I71" s="24"/>
      <c r="J71" s="24"/>
      <c r="K71" s="24"/>
      <c r="L71" s="44"/>
      <c r="M71" s="45"/>
      <c r="N71" s="38">
        <v>0.1</v>
      </c>
      <c r="O71" s="80">
        <f>O69*N71</f>
        <v>0</v>
      </c>
      <c r="R71" s="78">
        <f>O71*Q6</f>
        <v>0</v>
      </c>
    </row>
    <row r="72" spans="1:19" x14ac:dyDescent="0.3">
      <c r="A72" s="108"/>
      <c r="B72" s="108"/>
      <c r="C72" s="108"/>
      <c r="D72" s="108"/>
      <c r="F72" s="26"/>
      <c r="G72" s="27"/>
      <c r="H72" s="28"/>
      <c r="I72" s="28"/>
      <c r="J72" s="28"/>
      <c r="K72" s="28"/>
      <c r="L72" s="29" t="s">
        <v>129</v>
      </c>
      <c r="M72" s="30" t="s">
        <v>130</v>
      </c>
      <c r="N72" s="30"/>
      <c r="O72" s="76">
        <f>O69+O71</f>
        <v>0</v>
      </c>
      <c r="Q72" s="74" t="str">
        <f>L72</f>
        <v>Total 9):</v>
      </c>
      <c r="R72" s="77">
        <f>O72*Q6</f>
        <v>0</v>
      </c>
      <c r="S72" s="78"/>
    </row>
    <row r="73" spans="1:19" x14ac:dyDescent="0.3">
      <c r="A73" s="108"/>
      <c r="B73" s="108"/>
      <c r="C73" s="108"/>
      <c r="D73" s="108"/>
      <c r="F73" s="66" t="s">
        <v>131</v>
      </c>
      <c r="G73" s="53"/>
      <c r="H73" s="55" t="s">
        <v>132</v>
      </c>
      <c r="I73" s="54"/>
      <c r="J73" s="54"/>
      <c r="K73" s="54"/>
      <c r="L73" s="54"/>
      <c r="M73" s="81"/>
      <c r="N73" s="54"/>
      <c r="O73" s="82"/>
    </row>
    <row r="74" spans="1:19" s="83" customFormat="1" x14ac:dyDescent="0.3">
      <c r="A74" s="108"/>
      <c r="B74" s="108"/>
      <c r="C74" s="108"/>
      <c r="D74" s="108"/>
      <c r="F74" s="84"/>
      <c r="G74" s="23"/>
      <c r="H74" s="24" t="s">
        <v>133</v>
      </c>
      <c r="I74" s="24"/>
      <c r="J74" s="24"/>
      <c r="K74" s="24"/>
      <c r="L74" s="24"/>
      <c r="M74" s="85">
        <f>M64</f>
        <v>0</v>
      </c>
      <c r="N74" s="24"/>
      <c r="O74" s="86">
        <f>O72*M74</f>
        <v>0</v>
      </c>
      <c r="Q74" s="3"/>
    </row>
    <row r="75" spans="1:19" x14ac:dyDescent="0.3">
      <c r="A75" s="108"/>
      <c r="B75" s="108"/>
      <c r="C75" s="108"/>
      <c r="D75" s="108"/>
      <c r="F75" s="47"/>
      <c r="G75" s="27"/>
      <c r="H75" s="87" t="s">
        <v>134</v>
      </c>
      <c r="I75" s="28"/>
      <c r="J75" s="28"/>
      <c r="K75" s="28"/>
      <c r="L75" s="88">
        <v>1</v>
      </c>
      <c r="M75" s="89">
        <f>L75-M87</f>
        <v>1</v>
      </c>
      <c r="N75" s="90" t="s">
        <v>135</v>
      </c>
      <c r="O75" s="77">
        <f>O74/M75</f>
        <v>0</v>
      </c>
      <c r="Q75" s="74" t="str">
        <f>N75</f>
        <v>Total 10)</v>
      </c>
      <c r="R75" s="77">
        <f>O75*Q6</f>
        <v>0</v>
      </c>
      <c r="S75" s="78"/>
    </row>
    <row r="76" spans="1:19" x14ac:dyDescent="0.3">
      <c r="A76" s="108"/>
      <c r="B76" s="108"/>
      <c r="C76" s="108"/>
      <c r="D76" s="108"/>
      <c r="F76" s="66" t="s">
        <v>136</v>
      </c>
      <c r="G76" s="53"/>
      <c r="H76" s="55" t="s">
        <v>137</v>
      </c>
      <c r="I76" s="54"/>
      <c r="J76" s="54"/>
      <c r="K76" s="54"/>
      <c r="L76" s="54"/>
      <c r="M76" s="81"/>
      <c r="N76" s="54"/>
      <c r="O76" s="82">
        <f>O75</f>
        <v>0</v>
      </c>
      <c r="R76" s="78">
        <f>O76*Q6</f>
        <v>0</v>
      </c>
    </row>
    <row r="77" spans="1:19" x14ac:dyDescent="0.3">
      <c r="A77" s="108"/>
      <c r="B77" s="108"/>
      <c r="C77" s="108"/>
      <c r="D77" s="108"/>
      <c r="F77" s="35"/>
      <c r="G77" s="23"/>
      <c r="H77" s="24" t="s">
        <v>138</v>
      </c>
      <c r="I77" s="24"/>
      <c r="J77" s="24"/>
      <c r="K77" s="24"/>
      <c r="L77" s="24"/>
      <c r="M77" s="91"/>
      <c r="N77" s="24"/>
      <c r="O77" s="65"/>
    </row>
    <row r="78" spans="1:19" x14ac:dyDescent="0.3">
      <c r="A78" s="108"/>
      <c r="B78" s="108"/>
      <c r="C78" s="108"/>
      <c r="D78" s="108"/>
      <c r="F78" s="35"/>
      <c r="G78" s="23" t="s">
        <v>139</v>
      </c>
      <c r="H78" s="24" t="s">
        <v>140</v>
      </c>
      <c r="I78" s="24"/>
      <c r="J78" s="24"/>
      <c r="K78" s="24"/>
      <c r="L78" s="24"/>
      <c r="M78" s="38">
        <v>0</v>
      </c>
      <c r="N78" s="24"/>
      <c r="O78" s="65">
        <f t="shared" ref="O78:O87" si="0">$O$76*M78</f>
        <v>0</v>
      </c>
      <c r="R78" s="78">
        <f>O78*Q6</f>
        <v>0</v>
      </c>
    </row>
    <row r="79" spans="1:19" x14ac:dyDescent="0.3">
      <c r="A79" s="108"/>
      <c r="B79" s="108"/>
      <c r="C79" s="108"/>
      <c r="D79" s="108"/>
      <c r="F79" s="35"/>
      <c r="G79" s="23" t="s">
        <v>142</v>
      </c>
      <c r="H79" s="17" t="s">
        <v>143</v>
      </c>
      <c r="I79" s="24"/>
      <c r="J79" s="24"/>
      <c r="K79" s="24"/>
      <c r="L79" s="24"/>
      <c r="M79" s="38">
        <v>0</v>
      </c>
      <c r="N79" s="24"/>
      <c r="O79" s="65">
        <f t="shared" si="0"/>
        <v>0</v>
      </c>
      <c r="R79" s="78">
        <f>O79*Q6</f>
        <v>0</v>
      </c>
    </row>
    <row r="80" spans="1:19" x14ac:dyDescent="0.3">
      <c r="A80" s="108"/>
      <c r="B80" s="108"/>
      <c r="C80" s="108"/>
      <c r="D80" s="108"/>
      <c r="F80" s="35"/>
      <c r="G80" s="23" t="s">
        <v>144</v>
      </c>
      <c r="H80" s="24" t="s">
        <v>145</v>
      </c>
      <c r="I80" s="24"/>
      <c r="J80" s="24"/>
      <c r="K80" s="24"/>
      <c r="L80" s="24"/>
      <c r="M80" s="38">
        <v>0</v>
      </c>
      <c r="N80" s="24"/>
      <c r="O80" s="65">
        <f t="shared" si="0"/>
        <v>0</v>
      </c>
      <c r="R80" s="78">
        <f>O80*Q6</f>
        <v>0</v>
      </c>
    </row>
    <row r="81" spans="1:19" x14ac:dyDescent="0.3">
      <c r="A81" s="108"/>
      <c r="B81" s="108"/>
      <c r="C81" s="108"/>
      <c r="D81" s="108"/>
      <c r="F81" s="35"/>
      <c r="G81" s="23" t="s">
        <v>147</v>
      </c>
      <c r="H81" s="24" t="s">
        <v>148</v>
      </c>
      <c r="I81" s="24"/>
      <c r="J81" s="24"/>
      <c r="K81" s="24"/>
      <c r="L81" s="24"/>
      <c r="M81" s="38">
        <v>0</v>
      </c>
      <c r="N81" s="24"/>
      <c r="O81" s="65">
        <f t="shared" si="0"/>
        <v>0</v>
      </c>
      <c r="R81" s="78">
        <f>O81*Q6</f>
        <v>0</v>
      </c>
    </row>
    <row r="82" spans="1:19" x14ac:dyDescent="0.3">
      <c r="A82" s="108"/>
      <c r="B82" s="108"/>
      <c r="C82" s="108"/>
      <c r="D82" s="108"/>
      <c r="F82" s="35"/>
      <c r="G82" s="23" t="s">
        <v>149</v>
      </c>
      <c r="H82" s="24" t="s">
        <v>150</v>
      </c>
      <c r="I82" s="24"/>
      <c r="J82" s="24"/>
      <c r="K82" s="24"/>
      <c r="L82" s="24"/>
      <c r="M82" s="38">
        <v>0</v>
      </c>
      <c r="N82" s="24"/>
      <c r="O82" s="65">
        <f t="shared" si="0"/>
        <v>0</v>
      </c>
      <c r="R82" s="78">
        <f>O82*Q6</f>
        <v>0</v>
      </c>
    </row>
    <row r="83" spans="1:19" x14ac:dyDescent="0.3">
      <c r="A83" s="108"/>
      <c r="B83" s="108"/>
      <c r="C83" s="108"/>
      <c r="D83" s="108"/>
      <c r="F83" s="35"/>
      <c r="G83" s="23" t="s">
        <v>151</v>
      </c>
      <c r="H83" s="24" t="s">
        <v>152</v>
      </c>
      <c r="I83" s="24"/>
      <c r="J83" s="24"/>
      <c r="K83" s="24"/>
      <c r="L83" s="24"/>
      <c r="M83" s="38">
        <v>0</v>
      </c>
      <c r="N83" s="24"/>
      <c r="O83" s="65">
        <f t="shared" si="0"/>
        <v>0</v>
      </c>
      <c r="R83" s="78">
        <f>O83*Q6</f>
        <v>0</v>
      </c>
    </row>
    <row r="84" spans="1:19" x14ac:dyDescent="0.3">
      <c r="A84" s="108"/>
      <c r="B84" s="108"/>
      <c r="C84" s="108"/>
      <c r="D84" s="108"/>
      <c r="F84" s="35"/>
      <c r="G84" s="23" t="s">
        <v>153</v>
      </c>
      <c r="H84" s="94" t="s">
        <v>154</v>
      </c>
      <c r="I84" s="94"/>
      <c r="J84" s="94"/>
      <c r="K84" s="94"/>
      <c r="L84" s="94"/>
      <c r="M84" s="132">
        <v>0</v>
      </c>
      <c r="N84" s="24"/>
      <c r="O84" s="65">
        <f t="shared" si="0"/>
        <v>0</v>
      </c>
      <c r="R84" s="78">
        <f>O84*Q6</f>
        <v>0</v>
      </c>
    </row>
    <row r="85" spans="1:19" x14ac:dyDescent="0.3">
      <c r="A85" s="108"/>
      <c r="B85" s="108"/>
      <c r="C85" s="108"/>
      <c r="D85" s="108"/>
      <c r="F85" s="35"/>
      <c r="G85" s="23"/>
      <c r="H85" s="24"/>
      <c r="I85" s="24"/>
      <c r="J85" s="24"/>
      <c r="K85" s="24"/>
      <c r="L85" s="36" t="s">
        <v>155</v>
      </c>
      <c r="M85" s="38">
        <v>0</v>
      </c>
      <c r="N85" s="50"/>
      <c r="O85" s="65">
        <f t="shared" si="0"/>
        <v>0</v>
      </c>
      <c r="R85" s="78">
        <f>O85*Q6</f>
        <v>0</v>
      </c>
    </row>
    <row r="86" spans="1:19" x14ac:dyDescent="0.3">
      <c r="A86" s="108"/>
      <c r="B86" s="108"/>
      <c r="C86" s="108"/>
      <c r="D86" s="91"/>
      <c r="F86" s="35"/>
      <c r="G86" s="23" t="s">
        <v>156</v>
      </c>
      <c r="H86" s="94" t="s">
        <v>157</v>
      </c>
      <c r="I86" s="94"/>
      <c r="J86" s="94"/>
      <c r="K86" s="94"/>
      <c r="L86" s="94"/>
      <c r="M86" s="132">
        <v>0</v>
      </c>
      <c r="N86" s="24"/>
      <c r="O86" s="65">
        <f t="shared" si="0"/>
        <v>0</v>
      </c>
      <c r="R86" s="78">
        <f>O86*Q6</f>
        <v>0</v>
      </c>
    </row>
    <row r="87" spans="1:19" x14ac:dyDescent="0.3">
      <c r="A87" s="108"/>
      <c r="B87" s="108"/>
      <c r="C87" s="108"/>
      <c r="D87" s="108"/>
      <c r="F87" s="35"/>
      <c r="G87" s="23"/>
      <c r="H87" s="24"/>
      <c r="I87" s="24"/>
      <c r="J87" s="24"/>
      <c r="K87" s="24"/>
      <c r="L87" s="36" t="s">
        <v>159</v>
      </c>
      <c r="M87" s="38">
        <f>M85+M86</f>
        <v>0</v>
      </c>
      <c r="N87" s="24"/>
      <c r="O87" s="65">
        <f t="shared" si="0"/>
        <v>0</v>
      </c>
      <c r="R87" s="78">
        <f>O87*Q6</f>
        <v>0</v>
      </c>
    </row>
    <row r="88" spans="1:19" x14ac:dyDescent="0.3">
      <c r="A88" s="108"/>
      <c r="B88" s="108"/>
      <c r="C88" s="108"/>
      <c r="D88" s="108"/>
      <c r="F88" s="26"/>
      <c r="G88" s="27"/>
      <c r="H88" s="28"/>
      <c r="I88" s="28"/>
      <c r="J88" s="28"/>
      <c r="K88" s="97" t="s">
        <v>160</v>
      </c>
      <c r="L88" s="98"/>
      <c r="M88" s="99"/>
      <c r="N88" s="100" t="s">
        <v>161</v>
      </c>
      <c r="O88" s="77">
        <f>O76-O85-O86</f>
        <v>0</v>
      </c>
      <c r="Q88" s="74" t="str">
        <f>N88</f>
        <v>Total 11)</v>
      </c>
      <c r="R88" s="77">
        <f>O88*Q6</f>
        <v>0</v>
      </c>
      <c r="S88" s="78"/>
    </row>
    <row r="89" spans="1:19" x14ac:dyDescent="0.3">
      <c r="H89" s="38"/>
    </row>
    <row r="90" spans="1:19" x14ac:dyDescent="0.3">
      <c r="C90" s="101" t="s">
        <v>162</v>
      </c>
      <c r="D90" s="102"/>
      <c r="E90" s="102"/>
      <c r="F90" s="102"/>
      <c r="G90" s="102"/>
      <c r="H90" s="102"/>
      <c r="I90" s="103"/>
      <c r="M90" s="178"/>
      <c r="N90" s="178"/>
      <c r="O90" s="104"/>
      <c r="P90" s="98"/>
      <c r="Q90" s="90"/>
      <c r="R90" s="99"/>
    </row>
    <row r="91" spans="1:19" s="12" customFormat="1" x14ac:dyDescent="0.3">
      <c r="C91" s="105" t="s">
        <v>165</v>
      </c>
      <c r="D91" s="13"/>
      <c r="E91" s="13"/>
      <c r="F91" s="179" t="s">
        <v>166</v>
      </c>
      <c r="G91" s="179"/>
      <c r="H91" s="106" t="s">
        <v>167</v>
      </c>
      <c r="I91" s="107" t="s">
        <v>168</v>
      </c>
      <c r="J91" s="24"/>
    </row>
    <row r="92" spans="1:19" x14ac:dyDescent="0.3">
      <c r="C92" s="109" t="s">
        <v>169</v>
      </c>
      <c r="D92" s="24"/>
      <c r="E92" s="110"/>
      <c r="F92" s="111"/>
      <c r="G92" s="71"/>
      <c r="H92" s="112"/>
      <c r="I92" s="96"/>
      <c r="J92" s="24"/>
      <c r="K92" s="180" t="s">
        <v>190</v>
      </c>
      <c r="L92" s="180"/>
      <c r="M92" s="180"/>
      <c r="N92" s="180"/>
      <c r="O92" s="113">
        <f>O75*O90</f>
        <v>0</v>
      </c>
    </row>
    <row r="93" spans="1:19" x14ac:dyDescent="0.3">
      <c r="C93" s="109" t="s">
        <v>171</v>
      </c>
      <c r="D93" s="24"/>
      <c r="E93" s="110"/>
      <c r="F93" s="111"/>
      <c r="G93" s="71"/>
      <c r="H93" s="112"/>
      <c r="I93" s="96"/>
    </row>
    <row r="94" spans="1:19" x14ac:dyDescent="0.3">
      <c r="C94" s="109" t="s">
        <v>172</v>
      </c>
      <c r="D94" s="24"/>
      <c r="E94" s="110"/>
      <c r="F94" s="111"/>
      <c r="G94" s="71"/>
      <c r="H94" s="112"/>
      <c r="I94" s="96"/>
      <c r="L94" s="173" t="s">
        <v>191</v>
      </c>
      <c r="M94" s="173"/>
      <c r="N94" s="173"/>
      <c r="O94" s="173"/>
      <c r="P94" s="114"/>
      <c r="Q94" s="103" t="s">
        <v>174</v>
      </c>
      <c r="R94" s="115">
        <f>R75*O90</f>
        <v>0</v>
      </c>
      <c r="S94" s="24"/>
    </row>
    <row r="95" spans="1:19" x14ac:dyDescent="0.3">
      <c r="C95" s="109" t="s">
        <v>175</v>
      </c>
      <c r="D95" s="24"/>
      <c r="E95" s="24"/>
      <c r="F95" s="111"/>
      <c r="G95" s="71"/>
      <c r="H95" s="112"/>
      <c r="I95" s="96"/>
      <c r="O95" s="78"/>
      <c r="S95" s="24"/>
    </row>
    <row r="96" spans="1:19" x14ac:dyDescent="0.3">
      <c r="C96" s="109" t="s">
        <v>176</v>
      </c>
      <c r="D96" s="24"/>
      <c r="E96" s="24"/>
      <c r="F96" s="111"/>
      <c r="G96" s="71"/>
      <c r="H96" s="112"/>
      <c r="I96" s="116"/>
    </row>
    <row r="97" spans="3:18" x14ac:dyDescent="0.3">
      <c r="C97" s="109" t="s">
        <v>177</v>
      </c>
      <c r="D97" s="24"/>
      <c r="E97" s="24"/>
      <c r="F97" s="111"/>
      <c r="G97" s="71"/>
      <c r="H97" s="112"/>
      <c r="I97" s="116"/>
      <c r="J97" s="117"/>
      <c r="K97" s="117"/>
      <c r="L97" s="117"/>
      <c r="M97" s="12"/>
    </row>
    <row r="98" spans="3:18" x14ac:dyDescent="0.3">
      <c r="C98" s="118" t="s">
        <v>157</v>
      </c>
      <c r="D98" s="119"/>
      <c r="E98" s="119"/>
      <c r="F98" s="120"/>
      <c r="G98" s="121"/>
      <c r="H98" s="120"/>
      <c r="I98" s="122"/>
      <c r="K98" s="127" t="s">
        <v>179</v>
      </c>
      <c r="L98" s="128"/>
      <c r="M98" s="129"/>
      <c r="N98" s="99" t="s">
        <v>180</v>
      </c>
    </row>
    <row r="99" spans="3:18" x14ac:dyDescent="0.3">
      <c r="C99" s="123" t="s">
        <v>178</v>
      </c>
      <c r="D99" s="28"/>
      <c r="E99" s="28"/>
      <c r="F99" s="124">
        <v>1</v>
      </c>
      <c r="G99" s="125">
        <f>SUM(G92:G98)</f>
        <v>0</v>
      </c>
      <c r="H99" s="124">
        <f>SUM(H92:H98)</f>
        <v>0</v>
      </c>
      <c r="I99" s="126">
        <f>SUM(I92:I98)</f>
        <v>0</v>
      </c>
    </row>
    <row r="100" spans="3:18" x14ac:dyDescent="0.3">
      <c r="E100" s="24"/>
      <c r="F100" s="24"/>
      <c r="G100" s="24"/>
      <c r="H100" s="24"/>
      <c r="I100" s="24"/>
      <c r="J100" s="38"/>
      <c r="K100" s="38"/>
      <c r="N100" s="24"/>
      <c r="O100" s="24"/>
      <c r="P100" s="24"/>
      <c r="Q100" s="9"/>
      <c r="R100" s="24"/>
    </row>
    <row r="101" spans="3:18" x14ac:dyDescent="0.3">
      <c r="K101" s="174" t="s">
        <v>181</v>
      </c>
      <c r="L101" s="174"/>
      <c r="M101" s="174"/>
      <c r="N101" s="174"/>
      <c r="O101" s="10"/>
      <c r="P101" s="10"/>
      <c r="Q101" s="10"/>
      <c r="R101" s="10"/>
    </row>
    <row r="102" spans="3:18" x14ac:dyDescent="0.3">
      <c r="K102" s="175" t="s">
        <v>182</v>
      </c>
      <c r="L102" s="175"/>
      <c r="M102" s="175"/>
      <c r="N102" s="175"/>
      <c r="O102" s="10"/>
      <c r="P102" s="10"/>
      <c r="Q102" s="10"/>
      <c r="R102" s="10"/>
    </row>
    <row r="103" spans="3:18" x14ac:dyDescent="0.3">
      <c r="N103" s="10"/>
      <c r="O103" s="10"/>
      <c r="P103" s="10"/>
      <c r="Q103" s="10"/>
      <c r="R103" s="10"/>
    </row>
    <row r="104" spans="3:18" x14ac:dyDescent="0.3">
      <c r="N104" s="10"/>
      <c r="O104" s="10"/>
      <c r="P104" s="10"/>
      <c r="Q104" s="10"/>
      <c r="R104" s="10"/>
    </row>
    <row r="105" spans="3:18" x14ac:dyDescent="0.3">
      <c r="N105" s="10"/>
      <c r="O105" s="10"/>
      <c r="P105" s="10"/>
      <c r="Q105" s="10"/>
      <c r="R105" s="10"/>
    </row>
    <row r="106" spans="3:18" x14ac:dyDescent="0.3">
      <c r="N106" s="24"/>
      <c r="O106" s="24"/>
      <c r="P106" s="24"/>
      <c r="Q106" s="9"/>
      <c r="R106" s="24"/>
    </row>
  </sheetData>
  <mergeCells count="12">
    <mergeCell ref="A1:K1"/>
    <mergeCell ref="G3:Q3"/>
    <mergeCell ref="G5:O5"/>
    <mergeCell ref="Q5:R5"/>
    <mergeCell ref="Q6:R7"/>
    <mergeCell ref="K101:N101"/>
    <mergeCell ref="K102:N102"/>
    <mergeCell ref="M43:N43"/>
    <mergeCell ref="M90:N90"/>
    <mergeCell ref="F91:G91"/>
    <mergeCell ref="K92:N92"/>
    <mergeCell ref="L94:O94"/>
  </mergeCells>
  <pageMargins left="0.51180555555555496" right="0.51180555555555496" top="0.78749999999999998" bottom="0.78749999999999998" header="0.51180555555555496" footer="0.51180555555555496"/>
  <pageSetup paperSize="9" firstPageNumber="0" fitToHeight="2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34"/>
  <sheetViews>
    <sheetView showGridLines="0" zoomScaleNormal="100" workbookViewId="0">
      <selection activeCell="A2" sqref="A2"/>
    </sheetView>
  </sheetViews>
  <sheetFormatPr defaultColWidth="9.09765625" defaultRowHeight="15.55" x14ac:dyDescent="0.3"/>
  <cols>
    <col min="1" max="1" width="7.09765625" style="133" customWidth="1"/>
    <col min="2" max="2" width="52.59765625" style="133" customWidth="1"/>
    <col min="3" max="3" width="15.09765625" style="133" customWidth="1"/>
    <col min="4" max="4" width="23.3984375" style="133" customWidth="1"/>
    <col min="5" max="6" width="9.09765625" style="133"/>
    <col min="7" max="1024" width="9.09765625" style="134"/>
  </cols>
  <sheetData>
    <row r="1" spans="1:4" ht="29.1" customHeight="1" x14ac:dyDescent="0.3">
      <c r="A1" s="195" t="s">
        <v>320</v>
      </c>
      <c r="B1" s="195"/>
      <c r="C1" s="195"/>
      <c r="D1" s="195"/>
    </row>
    <row r="5" spans="1:4" ht="7.5" customHeight="1" x14ac:dyDescent="0.3"/>
    <row r="7" spans="1:4" ht="29.1" customHeight="1" x14ac:dyDescent="0.3">
      <c r="A7" s="135"/>
      <c r="B7" s="193" t="s">
        <v>192</v>
      </c>
      <c r="C7" s="193"/>
      <c r="D7" s="136"/>
    </row>
    <row r="8" spans="1:4" ht="29.1" customHeight="1" x14ac:dyDescent="0.3">
      <c r="A8" s="137"/>
      <c r="B8" s="192" t="s">
        <v>193</v>
      </c>
      <c r="C8" s="192"/>
      <c r="D8" s="139"/>
    </row>
    <row r="9" spans="1:4" ht="29.1" customHeight="1" x14ac:dyDescent="0.3">
      <c r="A9" s="133" t="s">
        <v>194</v>
      </c>
      <c r="B9" s="140"/>
    </row>
    <row r="10" spans="1:4" ht="13.55" customHeight="1" x14ac:dyDescent="0.3"/>
    <row r="11" spans="1:4" ht="12.85" customHeight="1" x14ac:dyDescent="0.3"/>
    <row r="12" spans="1:4" ht="29.1" customHeight="1" x14ac:dyDescent="0.3">
      <c r="A12" s="141" t="s">
        <v>195</v>
      </c>
    </row>
    <row r="13" spans="1:4" ht="29.1" customHeight="1" x14ac:dyDescent="0.3">
      <c r="A13" s="135" t="s">
        <v>196</v>
      </c>
      <c r="B13" s="193" t="s">
        <v>197</v>
      </c>
      <c r="C13" s="193"/>
      <c r="D13" s="136"/>
    </row>
    <row r="14" spans="1:4" ht="29.1" customHeight="1" x14ac:dyDescent="0.3">
      <c r="A14" s="142" t="s">
        <v>198</v>
      </c>
      <c r="B14" s="194" t="s">
        <v>199</v>
      </c>
      <c r="C14" s="194"/>
      <c r="D14" s="143"/>
    </row>
    <row r="15" spans="1:4" ht="29.1" customHeight="1" x14ac:dyDescent="0.3">
      <c r="A15" s="142" t="s">
        <v>200</v>
      </c>
      <c r="B15" s="194" t="s">
        <v>201</v>
      </c>
      <c r="C15" s="194"/>
      <c r="D15" s="143"/>
    </row>
    <row r="16" spans="1:4" ht="29.1" customHeight="1" x14ac:dyDescent="0.3">
      <c r="A16" s="142" t="s">
        <v>202</v>
      </c>
      <c r="B16" s="194" t="s">
        <v>203</v>
      </c>
      <c r="C16" s="194"/>
      <c r="D16" s="143"/>
    </row>
    <row r="17" spans="1:4" ht="29.1" customHeight="1" x14ac:dyDescent="0.3">
      <c r="A17" s="142" t="s">
        <v>204</v>
      </c>
      <c r="B17" s="194" t="s">
        <v>205</v>
      </c>
      <c r="C17" s="194"/>
      <c r="D17" s="143"/>
    </row>
    <row r="18" spans="1:4" ht="29.1" customHeight="1" x14ac:dyDescent="0.3">
      <c r="A18" s="142" t="s">
        <v>206</v>
      </c>
      <c r="B18" s="194" t="s">
        <v>207</v>
      </c>
      <c r="C18" s="194"/>
      <c r="D18" s="143"/>
    </row>
    <row r="19" spans="1:4" ht="29.1" customHeight="1" x14ac:dyDescent="0.3">
      <c r="A19" s="137" t="s">
        <v>208</v>
      </c>
      <c r="B19" s="192" t="s">
        <v>209</v>
      </c>
      <c r="C19" s="192"/>
      <c r="D19" s="139"/>
    </row>
    <row r="20" spans="1:4" ht="29.1" customHeight="1" x14ac:dyDescent="0.3">
      <c r="A20" s="144"/>
      <c r="B20" s="144"/>
      <c r="C20" s="144"/>
      <c r="D20" s="144"/>
    </row>
    <row r="21" spans="1:4" ht="29.1" customHeight="1" x14ac:dyDescent="0.3">
      <c r="A21" s="141" t="s">
        <v>210</v>
      </c>
    </row>
    <row r="22" spans="1:4" ht="29.1" customHeight="1" x14ac:dyDescent="0.3">
      <c r="A22" s="145">
        <v>1</v>
      </c>
      <c r="B22" s="193" t="s">
        <v>211</v>
      </c>
      <c r="C22" s="193"/>
      <c r="D22" s="146" t="s">
        <v>212</v>
      </c>
    </row>
    <row r="23" spans="1:4" ht="29.1" customHeight="1" x14ac:dyDescent="0.3">
      <c r="A23" s="142"/>
      <c r="B23" s="194"/>
      <c r="C23" s="194"/>
      <c r="D23" s="143"/>
    </row>
    <row r="24" spans="1:4" ht="29.1" customHeight="1" x14ac:dyDescent="0.3">
      <c r="A24" s="142"/>
      <c r="B24" s="194"/>
      <c r="C24" s="194"/>
      <c r="D24" s="143"/>
    </row>
    <row r="25" spans="1:4" ht="29.1" customHeight="1" x14ac:dyDescent="0.3">
      <c r="A25" s="142"/>
      <c r="B25" s="194"/>
      <c r="C25" s="194"/>
      <c r="D25" s="143"/>
    </row>
    <row r="26" spans="1:4" ht="29.1" customHeight="1" x14ac:dyDescent="0.3">
      <c r="A26" s="142"/>
      <c r="B26" s="194"/>
      <c r="C26" s="194"/>
      <c r="D26" s="143"/>
    </row>
    <row r="27" spans="1:4" ht="29.1" customHeight="1" x14ac:dyDescent="0.3">
      <c r="A27" s="137"/>
      <c r="B27" s="192"/>
      <c r="C27" s="192"/>
      <c r="D27" s="139"/>
    </row>
    <row r="28" spans="1:4" ht="18.75" customHeight="1" x14ac:dyDescent="0.3">
      <c r="A28" s="144"/>
      <c r="B28" s="144"/>
      <c r="C28" s="144"/>
      <c r="D28" s="144"/>
    </row>
    <row r="29" spans="1:4" ht="29.1" customHeight="1" x14ac:dyDescent="0.3">
      <c r="A29" s="141" t="s">
        <v>213</v>
      </c>
    </row>
    <row r="30" spans="1:4" ht="29.1" customHeight="1" x14ac:dyDescent="0.3">
      <c r="A30" s="145">
        <v>2</v>
      </c>
      <c r="B30" s="193" t="s">
        <v>214</v>
      </c>
      <c r="C30" s="193"/>
      <c r="D30" s="136"/>
    </row>
    <row r="31" spans="1:4" ht="29.1" customHeight="1" x14ac:dyDescent="0.3">
      <c r="A31" s="147">
        <v>3</v>
      </c>
      <c r="B31" s="194" t="s">
        <v>215</v>
      </c>
      <c r="C31" s="194"/>
      <c r="D31" s="143"/>
    </row>
    <row r="32" spans="1:4" ht="29.1" customHeight="1" x14ac:dyDescent="0.3">
      <c r="A32" s="148">
        <v>4</v>
      </c>
      <c r="B32" s="194" t="s">
        <v>216</v>
      </c>
      <c r="C32" s="194"/>
      <c r="D32" s="139"/>
    </row>
    <row r="33" spans="1:4" ht="29.1" customHeight="1" x14ac:dyDescent="0.3">
      <c r="A33" s="133" t="s">
        <v>217</v>
      </c>
    </row>
    <row r="34" spans="1:4" ht="9.1" customHeight="1" x14ac:dyDescent="0.3"/>
    <row r="35" spans="1:4" ht="29.1" customHeight="1" x14ac:dyDescent="0.3">
      <c r="A35" s="133" t="s">
        <v>218</v>
      </c>
      <c r="B35" s="149" t="s">
        <v>219</v>
      </c>
      <c r="C35" s="149"/>
    </row>
    <row r="36" spans="1:4" ht="15.7" customHeight="1" x14ac:dyDescent="0.3"/>
    <row r="37" spans="1:4" ht="54" customHeight="1" x14ac:dyDescent="0.3">
      <c r="A37" s="150" t="s">
        <v>220</v>
      </c>
      <c r="B37" s="151" t="s">
        <v>221</v>
      </c>
      <c r="C37" s="152" t="s">
        <v>222</v>
      </c>
      <c r="D37" s="153" t="s">
        <v>223</v>
      </c>
    </row>
    <row r="38" spans="1:4" ht="29.1" customHeight="1" x14ac:dyDescent="0.3">
      <c r="A38" s="147">
        <v>1</v>
      </c>
      <c r="B38" s="154" t="s">
        <v>224</v>
      </c>
      <c r="C38" s="154"/>
      <c r="D38" s="143"/>
    </row>
    <row r="39" spans="1:4" ht="29.1" customHeight="1" x14ac:dyDescent="0.3">
      <c r="A39" s="147">
        <v>2</v>
      </c>
      <c r="B39" s="154" t="s">
        <v>225</v>
      </c>
      <c r="C39" s="154"/>
      <c r="D39" s="143"/>
    </row>
    <row r="40" spans="1:4" ht="29.1" customHeight="1" x14ac:dyDescent="0.3">
      <c r="A40" s="147">
        <v>3</v>
      </c>
      <c r="B40" s="154" t="s">
        <v>226</v>
      </c>
      <c r="C40" s="154"/>
      <c r="D40" s="143"/>
    </row>
    <row r="41" spans="1:4" ht="29.1" customHeight="1" x14ac:dyDescent="0.3">
      <c r="A41" s="147">
        <v>4</v>
      </c>
      <c r="B41" s="154" t="s">
        <v>227</v>
      </c>
      <c r="C41" s="154"/>
      <c r="D41" s="143"/>
    </row>
    <row r="42" spans="1:4" ht="29.1" customHeight="1" x14ac:dyDescent="0.3">
      <c r="A42" s="147">
        <v>5</v>
      </c>
      <c r="B42" s="154" t="s">
        <v>228</v>
      </c>
      <c r="C42" s="154"/>
      <c r="D42" s="143"/>
    </row>
    <row r="43" spans="1:4" ht="29.1" customHeight="1" x14ac:dyDescent="0.3">
      <c r="A43" s="148"/>
      <c r="B43" s="155" t="s">
        <v>229</v>
      </c>
      <c r="C43" s="155"/>
      <c r="D43" s="139"/>
    </row>
    <row r="44" spans="1:4" ht="20.3" customHeight="1" x14ac:dyDescent="0.3"/>
    <row r="45" spans="1:4" ht="54" customHeight="1" x14ac:dyDescent="0.3">
      <c r="A45" s="150" t="s">
        <v>230</v>
      </c>
      <c r="B45" s="151" t="s">
        <v>231</v>
      </c>
      <c r="C45" s="152" t="s">
        <v>222</v>
      </c>
      <c r="D45" s="153" t="s">
        <v>223</v>
      </c>
    </row>
    <row r="46" spans="1:4" ht="29.1" customHeight="1" x14ac:dyDescent="0.3">
      <c r="A46" s="147">
        <v>1</v>
      </c>
      <c r="B46" s="154" t="s">
        <v>232</v>
      </c>
      <c r="C46" s="154"/>
      <c r="D46" s="143"/>
    </row>
    <row r="47" spans="1:4" ht="29.1" customHeight="1" x14ac:dyDescent="0.3">
      <c r="A47" s="147">
        <v>2</v>
      </c>
      <c r="B47" s="154" t="s">
        <v>233</v>
      </c>
      <c r="C47" s="154"/>
      <c r="D47" s="143"/>
    </row>
    <row r="48" spans="1:4" ht="29.1" customHeight="1" x14ac:dyDescent="0.3">
      <c r="A48" s="147">
        <v>3</v>
      </c>
      <c r="B48" s="154" t="s">
        <v>234</v>
      </c>
      <c r="C48" s="154"/>
      <c r="D48" s="143"/>
    </row>
    <row r="49" spans="1:4" ht="29.1" customHeight="1" x14ac:dyDescent="0.3">
      <c r="A49" s="147">
        <v>4</v>
      </c>
      <c r="B49" s="154" t="s">
        <v>235</v>
      </c>
      <c r="C49" s="154"/>
      <c r="D49" s="143"/>
    </row>
    <row r="50" spans="1:4" ht="29.1" customHeight="1" x14ac:dyDescent="0.3">
      <c r="A50" s="147">
        <v>5</v>
      </c>
      <c r="B50" s="154" t="s">
        <v>236</v>
      </c>
      <c r="C50" s="154"/>
      <c r="D50" s="143"/>
    </row>
    <row r="51" spans="1:4" ht="29.1" customHeight="1" x14ac:dyDescent="0.3">
      <c r="A51" s="147">
        <v>6</v>
      </c>
      <c r="B51" s="154" t="s">
        <v>237</v>
      </c>
      <c r="C51" s="154"/>
      <c r="D51" s="143"/>
    </row>
    <row r="52" spans="1:4" ht="44.25" customHeight="1" x14ac:dyDescent="0.3">
      <c r="A52" s="147">
        <v>7</v>
      </c>
      <c r="B52" s="156" t="s">
        <v>238</v>
      </c>
      <c r="C52" s="154"/>
      <c r="D52" s="143"/>
    </row>
    <row r="53" spans="1:4" ht="29.1" customHeight="1" x14ac:dyDescent="0.3">
      <c r="A53" s="148">
        <v>8</v>
      </c>
      <c r="B53" s="155" t="s">
        <v>239</v>
      </c>
      <c r="C53" s="155"/>
      <c r="D53" s="139"/>
    </row>
    <row r="55" spans="1:4" ht="54" customHeight="1" x14ac:dyDescent="0.3">
      <c r="A55" s="150" t="s">
        <v>240</v>
      </c>
      <c r="B55" s="151" t="s">
        <v>241</v>
      </c>
      <c r="C55" s="152" t="s">
        <v>222</v>
      </c>
      <c r="D55" s="153" t="s">
        <v>223</v>
      </c>
    </row>
    <row r="56" spans="1:4" ht="29.1" customHeight="1" x14ac:dyDescent="0.3">
      <c r="A56" s="147">
        <v>1</v>
      </c>
      <c r="B56" s="154" t="s">
        <v>242</v>
      </c>
      <c r="C56" s="154"/>
      <c r="D56" s="143"/>
    </row>
    <row r="57" spans="1:4" ht="29.1" customHeight="1" x14ac:dyDescent="0.3">
      <c r="A57" s="147">
        <v>2</v>
      </c>
      <c r="B57" s="154" t="s">
        <v>243</v>
      </c>
      <c r="C57" s="154"/>
      <c r="D57" s="143"/>
    </row>
    <row r="58" spans="1:4" ht="29.1" customHeight="1" x14ac:dyDescent="0.3">
      <c r="A58" s="147">
        <v>3</v>
      </c>
      <c r="B58" s="154" t="s">
        <v>244</v>
      </c>
      <c r="C58" s="154"/>
      <c r="D58" s="143"/>
    </row>
    <row r="59" spans="1:4" ht="29.1" customHeight="1" x14ac:dyDescent="0.3">
      <c r="A59" s="147">
        <v>4</v>
      </c>
      <c r="B59" s="154" t="s">
        <v>245</v>
      </c>
      <c r="C59" s="154"/>
      <c r="D59" s="143"/>
    </row>
    <row r="60" spans="1:4" ht="29.1" customHeight="1" x14ac:dyDescent="0.3">
      <c r="A60" s="147">
        <v>5</v>
      </c>
      <c r="B60" s="154" t="s">
        <v>246</v>
      </c>
      <c r="C60" s="154"/>
      <c r="D60" s="143"/>
    </row>
    <row r="61" spans="1:4" ht="29.1" customHeight="1" x14ac:dyDescent="0.3">
      <c r="A61" s="147">
        <v>6</v>
      </c>
      <c r="B61" s="154" t="s">
        <v>247</v>
      </c>
      <c r="C61" s="154"/>
      <c r="D61" s="143"/>
    </row>
    <row r="62" spans="1:4" ht="29.1" customHeight="1" x14ac:dyDescent="0.3">
      <c r="A62" s="147">
        <v>7</v>
      </c>
      <c r="B62" s="154" t="s">
        <v>248</v>
      </c>
      <c r="C62" s="154"/>
      <c r="D62" s="143"/>
    </row>
    <row r="63" spans="1:4" ht="29.1" customHeight="1" x14ac:dyDescent="0.3">
      <c r="A63" s="148">
        <v>8</v>
      </c>
      <c r="B63" s="155" t="s">
        <v>249</v>
      </c>
      <c r="C63" s="155"/>
      <c r="D63" s="139"/>
    </row>
    <row r="64" spans="1:4" ht="20.3" customHeight="1" x14ac:dyDescent="0.3">
      <c r="A64" s="157"/>
      <c r="B64" s="133" t="s">
        <v>250</v>
      </c>
    </row>
    <row r="65" spans="1:4" ht="14.25" customHeight="1" x14ac:dyDescent="0.3">
      <c r="A65" s="157"/>
      <c r="B65" s="133" t="s">
        <v>251</v>
      </c>
    </row>
    <row r="66" spans="1:4" ht="21.75" customHeight="1" x14ac:dyDescent="0.3"/>
    <row r="67" spans="1:4" ht="54" customHeight="1" x14ac:dyDescent="0.3">
      <c r="A67" s="150" t="s">
        <v>252</v>
      </c>
      <c r="B67" s="151" t="s">
        <v>253</v>
      </c>
      <c r="C67" s="152" t="s">
        <v>222</v>
      </c>
      <c r="D67" s="153" t="s">
        <v>223</v>
      </c>
    </row>
    <row r="68" spans="1:4" ht="29.1" customHeight="1" x14ac:dyDescent="0.3">
      <c r="A68" s="158">
        <v>1</v>
      </c>
      <c r="B68" s="154" t="s">
        <v>254</v>
      </c>
      <c r="C68" s="154"/>
      <c r="D68" s="143"/>
    </row>
    <row r="69" spans="1:4" ht="29.1" customHeight="1" x14ac:dyDescent="0.3">
      <c r="A69" s="158">
        <v>2</v>
      </c>
      <c r="B69" s="154" t="s">
        <v>255</v>
      </c>
      <c r="C69" s="154"/>
      <c r="D69" s="143"/>
    </row>
    <row r="70" spans="1:4" ht="44.25" customHeight="1" x14ac:dyDescent="0.3">
      <c r="A70" s="159">
        <v>3</v>
      </c>
      <c r="B70" s="160" t="s">
        <v>256</v>
      </c>
      <c r="C70" s="155"/>
      <c r="D70" s="139"/>
    </row>
    <row r="71" spans="1:4" ht="29.1" customHeight="1" x14ac:dyDescent="0.3">
      <c r="A71" s="134"/>
    </row>
    <row r="72" spans="1:4" ht="54" customHeight="1" x14ac:dyDescent="0.3">
      <c r="A72" s="150" t="s">
        <v>257</v>
      </c>
      <c r="B72" s="151" t="s">
        <v>258</v>
      </c>
      <c r="C72" s="152" t="s">
        <v>222</v>
      </c>
      <c r="D72" s="153" t="s">
        <v>223</v>
      </c>
    </row>
    <row r="73" spans="1:4" ht="51" customHeight="1" x14ac:dyDescent="0.3">
      <c r="A73" s="148">
        <v>1</v>
      </c>
      <c r="B73" s="161" t="s">
        <v>259</v>
      </c>
      <c r="C73" s="155"/>
      <c r="D73" s="139"/>
    </row>
    <row r="74" spans="1:4" ht="29.1" customHeight="1" x14ac:dyDescent="0.3">
      <c r="A74" s="134"/>
    </row>
    <row r="75" spans="1:4" ht="29.1" customHeight="1" x14ac:dyDescent="0.3">
      <c r="A75" s="133" t="s">
        <v>260</v>
      </c>
      <c r="C75" s="162">
        <v>0</v>
      </c>
      <c r="D75" s="163">
        <v>0</v>
      </c>
    </row>
    <row r="76" spans="1:4" ht="29.1" customHeight="1" x14ac:dyDescent="0.3">
      <c r="C76" s="164"/>
      <c r="D76" s="165"/>
    </row>
    <row r="77" spans="1:4" ht="29.1" customHeight="1" x14ac:dyDescent="0.3">
      <c r="C77" s="164"/>
      <c r="D77" s="165"/>
    </row>
    <row r="78" spans="1:4" ht="54" customHeight="1" x14ac:dyDescent="0.3">
      <c r="A78" s="150" t="s">
        <v>261</v>
      </c>
      <c r="B78" s="166" t="s">
        <v>262</v>
      </c>
      <c r="C78" s="152" t="s">
        <v>222</v>
      </c>
      <c r="D78" s="153" t="s">
        <v>223</v>
      </c>
    </row>
    <row r="79" spans="1:4" ht="29.1" customHeight="1" x14ac:dyDescent="0.3">
      <c r="A79" s="147">
        <v>1</v>
      </c>
      <c r="B79" s="154" t="s">
        <v>263</v>
      </c>
      <c r="C79" s="167"/>
      <c r="D79" s="168"/>
    </row>
    <row r="80" spans="1:4" ht="29.1" customHeight="1" x14ac:dyDescent="0.3">
      <c r="A80" s="147">
        <v>2</v>
      </c>
      <c r="B80" s="154" t="s">
        <v>264</v>
      </c>
      <c r="C80" s="154"/>
      <c r="D80" s="143"/>
    </row>
    <row r="81" spans="1:4" ht="29.1" customHeight="1" x14ac:dyDescent="0.3">
      <c r="A81" s="148">
        <v>3</v>
      </c>
      <c r="B81" s="155" t="s">
        <v>228</v>
      </c>
      <c r="C81" s="155"/>
      <c r="D81" s="139"/>
    </row>
    <row r="82" spans="1:4" ht="29.1" customHeight="1" x14ac:dyDescent="0.3">
      <c r="B82" s="134"/>
    </row>
    <row r="83" spans="1:4" ht="29.1" customHeight="1" x14ac:dyDescent="0.3">
      <c r="A83" s="141" t="s">
        <v>265</v>
      </c>
      <c r="C83" s="162">
        <v>0</v>
      </c>
      <c r="D83" s="163">
        <v>0</v>
      </c>
    </row>
    <row r="84" spans="1:4" ht="29.1" customHeight="1" x14ac:dyDescent="0.3">
      <c r="A84" s="134"/>
    </row>
    <row r="85" spans="1:4" ht="29.1" customHeight="1" x14ac:dyDescent="0.3">
      <c r="B85" s="149" t="s">
        <v>266</v>
      </c>
    </row>
    <row r="86" spans="1:4" ht="54" customHeight="1" x14ac:dyDescent="0.3">
      <c r="A86" s="150" t="s">
        <v>220</v>
      </c>
      <c r="B86" s="166" t="s">
        <v>267</v>
      </c>
      <c r="C86" s="152" t="s">
        <v>222</v>
      </c>
      <c r="D86" s="153" t="s">
        <v>223</v>
      </c>
    </row>
    <row r="87" spans="1:4" ht="29.1" customHeight="1" x14ac:dyDescent="0.3">
      <c r="A87" s="158">
        <v>1</v>
      </c>
      <c r="B87" s="154" t="s">
        <v>268</v>
      </c>
      <c r="C87" s="154"/>
      <c r="D87" s="143"/>
    </row>
    <row r="88" spans="1:4" ht="29.1" customHeight="1" x14ac:dyDescent="0.3">
      <c r="A88" s="147">
        <v>2</v>
      </c>
      <c r="B88" s="154" t="s">
        <v>269</v>
      </c>
      <c r="C88" s="154"/>
      <c r="D88" s="143"/>
    </row>
    <row r="89" spans="1:4" ht="29.1" customHeight="1" x14ac:dyDescent="0.3">
      <c r="A89" s="158">
        <v>3</v>
      </c>
      <c r="B89" s="154" t="s">
        <v>270</v>
      </c>
      <c r="C89" s="154"/>
      <c r="D89" s="143"/>
    </row>
    <row r="90" spans="1:4" ht="29.1" customHeight="1" x14ac:dyDescent="0.3">
      <c r="A90" s="147">
        <v>4</v>
      </c>
      <c r="B90" s="154" t="s">
        <v>271</v>
      </c>
      <c r="C90" s="154"/>
      <c r="D90" s="143"/>
    </row>
    <row r="91" spans="1:4" ht="29.1" customHeight="1" x14ac:dyDescent="0.3">
      <c r="A91" s="158">
        <v>5</v>
      </c>
      <c r="B91" s="154" t="s">
        <v>272</v>
      </c>
      <c r="C91" s="154"/>
      <c r="D91" s="143"/>
    </row>
    <row r="92" spans="1:4" ht="29.1" customHeight="1" x14ac:dyDescent="0.3">
      <c r="A92" s="148">
        <v>6</v>
      </c>
      <c r="B92" s="155" t="s">
        <v>228</v>
      </c>
      <c r="C92" s="155"/>
      <c r="D92" s="139"/>
    </row>
    <row r="93" spans="1:4" ht="29.1" customHeight="1" x14ac:dyDescent="0.3">
      <c r="A93" s="133" t="s">
        <v>273</v>
      </c>
    </row>
    <row r="94" spans="1:4" ht="29.1" customHeight="1" x14ac:dyDescent="0.3">
      <c r="A94" s="133" t="s">
        <v>274</v>
      </c>
    </row>
    <row r="95" spans="1:4" ht="29.1" customHeight="1" x14ac:dyDescent="0.3">
      <c r="A95" s="133" t="s">
        <v>275</v>
      </c>
    </row>
    <row r="97" spans="1:4" ht="54" customHeight="1" x14ac:dyDescent="0.3">
      <c r="A97" s="150" t="s">
        <v>230</v>
      </c>
      <c r="B97" s="166" t="s">
        <v>276</v>
      </c>
      <c r="C97" s="152" t="s">
        <v>222</v>
      </c>
      <c r="D97" s="153" t="s">
        <v>223</v>
      </c>
    </row>
    <row r="98" spans="1:4" ht="29.1" customHeight="1" x14ac:dyDescent="0.3">
      <c r="A98" s="147">
        <v>1</v>
      </c>
      <c r="B98" s="154" t="s">
        <v>277</v>
      </c>
      <c r="C98" s="154"/>
      <c r="D98" s="143"/>
    </row>
    <row r="99" spans="1:4" ht="29.1" customHeight="1" x14ac:dyDescent="0.3">
      <c r="A99" s="148">
        <v>2</v>
      </c>
      <c r="B99" s="155" t="s">
        <v>278</v>
      </c>
      <c r="C99" s="155"/>
      <c r="D99" s="139"/>
    </row>
    <row r="101" spans="1:4" ht="29.1" customHeight="1" x14ac:dyDescent="0.3">
      <c r="A101" s="134"/>
    </row>
    <row r="102" spans="1:4" ht="54" customHeight="1" x14ac:dyDescent="0.3">
      <c r="A102" s="150" t="s">
        <v>240</v>
      </c>
      <c r="B102" s="166" t="s">
        <v>279</v>
      </c>
      <c r="C102" s="152" t="s">
        <v>222</v>
      </c>
      <c r="D102" s="153" t="s">
        <v>223</v>
      </c>
    </row>
    <row r="103" spans="1:4" ht="29.1" customHeight="1" x14ac:dyDescent="0.3">
      <c r="A103" s="147">
        <v>1</v>
      </c>
      <c r="B103" s="154" t="s">
        <v>279</v>
      </c>
      <c r="C103" s="154"/>
      <c r="D103" s="143"/>
    </row>
    <row r="105" spans="1:4" ht="29.1" customHeight="1" x14ac:dyDescent="0.3">
      <c r="A105" s="134"/>
      <c r="B105" s="133" t="s">
        <v>280</v>
      </c>
      <c r="C105" s="162">
        <v>0</v>
      </c>
      <c r="D105" s="163">
        <v>0</v>
      </c>
    </row>
    <row r="106" spans="1:4" ht="29.1" customHeight="1" x14ac:dyDescent="0.3">
      <c r="A106" s="134"/>
    </row>
    <row r="108" spans="1:4" ht="29.1" customHeight="1" x14ac:dyDescent="0.3">
      <c r="A108" s="133" t="s">
        <v>281</v>
      </c>
      <c r="B108" s="149" t="s">
        <v>282</v>
      </c>
    </row>
    <row r="109" spans="1:4" ht="54" customHeight="1" x14ac:dyDescent="0.3">
      <c r="A109" s="150" t="s">
        <v>220</v>
      </c>
      <c r="B109" s="169" t="s">
        <v>283</v>
      </c>
      <c r="C109" s="152" t="s">
        <v>222</v>
      </c>
      <c r="D109" s="153" t="s">
        <v>223</v>
      </c>
    </row>
    <row r="110" spans="1:4" ht="29.1" customHeight="1" x14ac:dyDescent="0.3">
      <c r="A110" s="147">
        <v>1</v>
      </c>
      <c r="B110" s="154" t="s">
        <v>284</v>
      </c>
      <c r="C110" s="154"/>
      <c r="D110" s="143"/>
    </row>
    <row r="111" spans="1:4" ht="29.1" customHeight="1" x14ac:dyDescent="0.3">
      <c r="A111" s="147">
        <v>2</v>
      </c>
      <c r="B111" s="154" t="s">
        <v>285</v>
      </c>
      <c r="C111" s="154"/>
      <c r="D111" s="143"/>
    </row>
    <row r="112" spans="1:4" ht="29.1" customHeight="1" x14ac:dyDescent="0.3">
      <c r="A112" s="147">
        <v>3</v>
      </c>
      <c r="B112" s="154" t="s">
        <v>286</v>
      </c>
      <c r="C112" s="154"/>
      <c r="D112" s="143"/>
    </row>
    <row r="113" spans="1:4" ht="29.1" customHeight="1" x14ac:dyDescent="0.3">
      <c r="A113" s="147">
        <v>4</v>
      </c>
      <c r="B113" s="154" t="s">
        <v>287</v>
      </c>
      <c r="C113" s="154"/>
      <c r="D113" s="143"/>
    </row>
    <row r="114" spans="1:4" ht="29.1" customHeight="1" x14ac:dyDescent="0.3">
      <c r="A114" s="148">
        <v>5</v>
      </c>
      <c r="B114" s="138" t="s">
        <v>288</v>
      </c>
      <c r="C114" s="155"/>
      <c r="D114" s="139"/>
    </row>
    <row r="115" spans="1:4" ht="29.1" customHeight="1" x14ac:dyDescent="0.3">
      <c r="A115" s="133" t="s">
        <v>289</v>
      </c>
    </row>
    <row r="116" spans="1:4" ht="29.1" customHeight="1" x14ac:dyDescent="0.3">
      <c r="A116" s="133" t="s">
        <v>290</v>
      </c>
    </row>
    <row r="117" spans="1:4" ht="29.1" customHeight="1" x14ac:dyDescent="0.3">
      <c r="A117" s="133" t="s">
        <v>291</v>
      </c>
    </row>
    <row r="119" spans="1:4" ht="29.1" customHeight="1" x14ac:dyDescent="0.3">
      <c r="B119" s="133" t="s">
        <v>292</v>
      </c>
      <c r="C119" s="162">
        <v>0</v>
      </c>
      <c r="D119" s="163">
        <v>0</v>
      </c>
    </row>
    <row r="120" spans="1:4" s="133" customFormat="1" ht="29.1" customHeight="1" x14ac:dyDescent="0.3"/>
    <row r="121" spans="1:4" s="133" customFormat="1" ht="29.1" customHeight="1" x14ac:dyDescent="0.3"/>
    <row r="122" spans="1:4" s="133" customFormat="1" ht="29.1" customHeight="1" x14ac:dyDescent="0.3"/>
    <row r="123" spans="1:4" s="133" customFormat="1" ht="29.1" customHeight="1" x14ac:dyDescent="0.3"/>
    <row r="124" spans="1:4" s="133" customFormat="1" ht="29.1" customHeight="1" x14ac:dyDescent="0.3">
      <c r="A124" s="133" t="s">
        <v>293</v>
      </c>
      <c r="B124" s="149" t="s">
        <v>294</v>
      </c>
    </row>
    <row r="125" spans="1:4" s="133" customFormat="1" ht="29.1" customHeight="1" x14ac:dyDescent="0.3"/>
    <row r="126" spans="1:4" s="133" customFormat="1" ht="29.1" customHeight="1" x14ac:dyDescent="0.3">
      <c r="A126" s="189" t="s">
        <v>295</v>
      </c>
      <c r="B126" s="189"/>
      <c r="C126" s="189"/>
      <c r="D126" s="189"/>
    </row>
    <row r="127" spans="1:4" s="133" customFormat="1" ht="54" customHeight="1" x14ac:dyDescent="0.3">
      <c r="A127" s="150"/>
      <c r="B127" s="169" t="s">
        <v>296</v>
      </c>
      <c r="C127" s="152" t="s">
        <v>222</v>
      </c>
      <c r="D127" s="153" t="s">
        <v>223</v>
      </c>
    </row>
    <row r="128" spans="1:4" s="133" customFormat="1" ht="29.1" customHeight="1" x14ac:dyDescent="0.3">
      <c r="A128" s="147">
        <v>1</v>
      </c>
      <c r="B128" s="154" t="s">
        <v>297</v>
      </c>
      <c r="C128" s="154"/>
      <c r="D128" s="143"/>
    </row>
    <row r="129" spans="1:4" s="133" customFormat="1" ht="29.1" customHeight="1" x14ac:dyDescent="0.3">
      <c r="A129" s="147">
        <v>2</v>
      </c>
      <c r="B129" s="154" t="s">
        <v>298</v>
      </c>
      <c r="C129" s="154"/>
      <c r="D129" s="143"/>
    </row>
    <row r="130" spans="1:4" s="133" customFormat="1" ht="40.5" customHeight="1" x14ac:dyDescent="0.3">
      <c r="A130" s="147">
        <v>3</v>
      </c>
      <c r="B130" s="156" t="s">
        <v>299</v>
      </c>
      <c r="C130" s="154"/>
      <c r="D130" s="143"/>
    </row>
    <row r="131" spans="1:4" s="133" customFormat="1" ht="29.1" customHeight="1" x14ac:dyDescent="0.3">
      <c r="A131" s="137"/>
      <c r="B131" s="170" t="s">
        <v>300</v>
      </c>
      <c r="C131" s="155"/>
      <c r="D131" s="139"/>
    </row>
    <row r="132" spans="1:4" s="133" customFormat="1" ht="29.1" customHeight="1" x14ac:dyDescent="0.3"/>
    <row r="133" spans="1:4" s="133" customFormat="1" ht="29.1" customHeight="1" x14ac:dyDescent="0.3">
      <c r="A133" s="189" t="s">
        <v>301</v>
      </c>
      <c r="B133" s="189"/>
      <c r="C133" s="189"/>
      <c r="D133" s="189"/>
    </row>
    <row r="134" spans="1:4" s="133" customFormat="1" ht="54" customHeight="1" x14ac:dyDescent="0.3">
      <c r="A134" s="150"/>
      <c r="B134" s="169" t="s">
        <v>296</v>
      </c>
      <c r="C134" s="152" t="s">
        <v>222</v>
      </c>
      <c r="D134" s="153" t="s">
        <v>223</v>
      </c>
    </row>
    <row r="135" spans="1:4" s="133" customFormat="1" ht="29.1" customHeight="1" x14ac:dyDescent="0.3">
      <c r="A135" s="147">
        <v>1</v>
      </c>
      <c r="B135" s="154" t="s">
        <v>302</v>
      </c>
      <c r="C135" s="154"/>
      <c r="D135" s="143"/>
    </row>
    <row r="136" spans="1:4" s="133" customFormat="1" ht="29.1" customHeight="1" x14ac:dyDescent="0.3">
      <c r="A136" s="147">
        <v>2</v>
      </c>
      <c r="B136" s="154" t="s">
        <v>303</v>
      </c>
      <c r="C136" s="154"/>
      <c r="D136" s="143"/>
    </row>
    <row r="137" spans="1:4" s="133" customFormat="1" ht="29.1" customHeight="1" x14ac:dyDescent="0.3">
      <c r="A137" s="147">
        <v>3</v>
      </c>
      <c r="B137" s="154" t="s">
        <v>304</v>
      </c>
      <c r="C137" s="154"/>
      <c r="D137" s="143"/>
    </row>
    <row r="138" spans="1:4" s="133" customFormat="1" ht="29.1" customHeight="1" x14ac:dyDescent="0.3">
      <c r="A138" s="137"/>
      <c r="B138" s="170" t="s">
        <v>300</v>
      </c>
      <c r="C138" s="155"/>
      <c r="D138" s="139"/>
    </row>
    <row r="139" spans="1:4" s="133" customFormat="1" ht="29.1" customHeight="1" x14ac:dyDescent="0.3"/>
    <row r="140" spans="1:4" s="133" customFormat="1" ht="29.1" customHeight="1" x14ac:dyDescent="0.3">
      <c r="A140" s="189" t="s">
        <v>305</v>
      </c>
      <c r="B140" s="189"/>
      <c r="C140" s="189"/>
      <c r="D140" s="189"/>
    </row>
    <row r="141" spans="1:4" s="133" customFormat="1" ht="54" customHeight="1" x14ac:dyDescent="0.3">
      <c r="A141" s="150"/>
      <c r="B141" s="169" t="s">
        <v>296</v>
      </c>
      <c r="C141" s="152" t="s">
        <v>222</v>
      </c>
      <c r="D141" s="153" t="s">
        <v>223</v>
      </c>
    </row>
    <row r="142" spans="1:4" s="133" customFormat="1" ht="29.1" customHeight="1" x14ac:dyDescent="0.3">
      <c r="A142" s="148">
        <v>1</v>
      </c>
      <c r="B142" s="155" t="s">
        <v>306</v>
      </c>
      <c r="C142" s="155"/>
      <c r="D142" s="139"/>
    </row>
    <row r="143" spans="1:4" s="133" customFormat="1" ht="29.1" customHeight="1" x14ac:dyDescent="0.3"/>
    <row r="144" spans="1:4" s="133" customFormat="1" ht="29.1" customHeight="1" x14ac:dyDescent="0.3"/>
    <row r="145" spans="1:4" s="133" customFormat="1" ht="29.1" customHeight="1" x14ac:dyDescent="0.3"/>
    <row r="146" spans="1:4" s="133" customFormat="1" ht="29.1" customHeight="1" x14ac:dyDescent="0.3"/>
    <row r="147" spans="1:4" s="133" customFormat="1" ht="29.1" customHeight="1" x14ac:dyDescent="0.3"/>
    <row r="148" spans="1:4" s="133" customFormat="1" ht="29.1" customHeight="1" x14ac:dyDescent="0.3">
      <c r="A148" s="190" t="s">
        <v>307</v>
      </c>
      <c r="B148" s="190"/>
      <c r="C148" s="190"/>
      <c r="D148" s="190"/>
    </row>
    <row r="149" spans="1:4" s="133" customFormat="1" ht="60.8" customHeight="1" x14ac:dyDescent="0.3">
      <c r="A149" s="142" t="s">
        <v>308</v>
      </c>
      <c r="B149" s="154" t="s">
        <v>309</v>
      </c>
      <c r="C149" s="156" t="s">
        <v>310</v>
      </c>
      <c r="D149" s="171" t="s">
        <v>311</v>
      </c>
    </row>
    <row r="150" spans="1:4" s="133" customFormat="1" ht="29.1" customHeight="1" x14ac:dyDescent="0.3">
      <c r="A150" s="142"/>
      <c r="B150" s="154"/>
      <c r="C150" s="154"/>
      <c r="D150" s="143"/>
    </row>
    <row r="151" spans="1:4" s="133" customFormat="1" ht="29.1" customHeight="1" x14ac:dyDescent="0.3">
      <c r="A151" s="142"/>
      <c r="B151" s="154"/>
      <c r="C151" s="154"/>
      <c r="D151" s="143"/>
    </row>
    <row r="152" spans="1:4" s="133" customFormat="1" ht="29.1" customHeight="1" x14ac:dyDescent="0.3">
      <c r="A152" s="142"/>
      <c r="B152" s="154"/>
      <c r="C152" s="154"/>
      <c r="D152" s="143"/>
    </row>
    <row r="153" spans="1:4" s="133" customFormat="1" ht="29.1" customHeight="1" x14ac:dyDescent="0.3">
      <c r="A153" s="191" t="s">
        <v>312</v>
      </c>
      <c r="B153" s="191"/>
      <c r="C153" s="191"/>
      <c r="D153" s="139"/>
    </row>
    <row r="154" spans="1:4" s="133" customFormat="1" ht="29.1" customHeight="1" x14ac:dyDescent="0.3">
      <c r="A154" s="133" t="s">
        <v>313</v>
      </c>
    </row>
    <row r="155" spans="1:4" s="133" customFormat="1" ht="29.1" customHeight="1" x14ac:dyDescent="0.3">
      <c r="A155" s="133" t="s">
        <v>314</v>
      </c>
    </row>
    <row r="156" spans="1:4" s="133" customFormat="1" ht="29.1" customHeight="1" x14ac:dyDescent="0.3">
      <c r="A156" s="133" t="s">
        <v>315</v>
      </c>
    </row>
    <row r="157" spans="1:4" s="133" customFormat="1" ht="29.1" customHeight="1" x14ac:dyDescent="0.3"/>
    <row r="158" spans="1:4" s="133" customFormat="1" ht="29.1" customHeight="1" x14ac:dyDescent="0.3"/>
    <row r="159" spans="1:4" s="133" customFormat="1" ht="29.1" customHeight="1" x14ac:dyDescent="0.3"/>
    <row r="160" spans="1:4" s="133" customFormat="1" ht="29.1" customHeight="1" x14ac:dyDescent="0.3"/>
    <row r="161" s="133" customFormat="1" ht="29.1" customHeight="1" x14ac:dyDescent="0.3"/>
    <row r="162" s="133" customFormat="1" ht="29.1" customHeight="1" x14ac:dyDescent="0.3"/>
    <row r="163" s="133" customFormat="1" ht="29.1" customHeight="1" x14ac:dyDescent="0.3"/>
    <row r="164" s="133" customFormat="1" ht="29.1" customHeight="1" x14ac:dyDescent="0.3"/>
    <row r="165" s="133" customFormat="1" ht="29.1" customHeight="1" x14ac:dyDescent="0.3"/>
    <row r="166" s="133" customFormat="1" ht="29.1" customHeight="1" x14ac:dyDescent="0.3"/>
    <row r="167" s="133" customFormat="1" ht="29.1" customHeight="1" x14ac:dyDescent="0.3"/>
    <row r="168" s="133" customFormat="1" ht="29.1" customHeight="1" x14ac:dyDescent="0.3"/>
    <row r="169" s="133" customFormat="1" ht="29.1" customHeight="1" x14ac:dyDescent="0.3"/>
    <row r="170" s="133" customFormat="1" ht="29.1" customHeight="1" x14ac:dyDescent="0.3"/>
    <row r="171" s="133" customFormat="1" ht="29.1" customHeight="1" x14ac:dyDescent="0.3"/>
    <row r="172" s="133" customFormat="1" ht="29.1" customHeight="1" x14ac:dyDescent="0.3"/>
    <row r="173" s="133" customFormat="1" ht="29.1" customHeight="1" x14ac:dyDescent="0.3"/>
    <row r="174" s="133" customFormat="1" ht="29.1" customHeight="1" x14ac:dyDescent="0.3"/>
    <row r="175" s="133" customFormat="1" ht="29.1" customHeight="1" x14ac:dyDescent="0.3"/>
    <row r="176" s="133" customFormat="1" ht="29.1" customHeight="1" x14ac:dyDescent="0.3"/>
    <row r="177" s="133" customFormat="1" ht="29.1" customHeight="1" x14ac:dyDescent="0.3"/>
    <row r="178" s="133" customFormat="1" ht="29.1" customHeight="1" x14ac:dyDescent="0.3"/>
    <row r="179" s="133" customFormat="1" ht="29.1" customHeight="1" x14ac:dyDescent="0.3"/>
    <row r="180" s="133" customFormat="1" ht="29.1" customHeight="1" x14ac:dyDescent="0.3"/>
    <row r="181" s="133" customFormat="1" ht="29.1" customHeight="1" x14ac:dyDescent="0.3"/>
    <row r="182" s="133" customFormat="1" ht="29.1" customHeight="1" x14ac:dyDescent="0.3"/>
    <row r="183" s="133" customFormat="1" ht="29.1" customHeight="1" x14ac:dyDescent="0.3"/>
    <row r="184" s="133" customFormat="1" ht="29.1" customHeight="1" x14ac:dyDescent="0.3"/>
    <row r="185" s="133" customFormat="1" ht="29.1" customHeight="1" x14ac:dyDescent="0.3"/>
    <row r="186" s="133" customFormat="1" ht="29.1" customHeight="1" x14ac:dyDescent="0.3"/>
    <row r="187" s="133" customFormat="1" ht="29.1" customHeight="1" x14ac:dyDescent="0.3"/>
    <row r="188" s="133" customFormat="1" ht="29.1" customHeight="1" x14ac:dyDescent="0.3"/>
    <row r="189" s="133" customFormat="1" ht="29.1" customHeight="1" x14ac:dyDescent="0.3"/>
    <row r="190" s="133" customFormat="1" ht="29.1" customHeight="1" x14ac:dyDescent="0.3"/>
    <row r="191" s="133" customFormat="1" ht="29.1" customHeight="1" x14ac:dyDescent="0.3"/>
    <row r="192" s="133" customFormat="1" ht="29.1" customHeight="1" x14ac:dyDescent="0.3"/>
    <row r="193" s="133" customFormat="1" ht="29.1" customHeight="1" x14ac:dyDescent="0.3"/>
    <row r="194" s="133" customFormat="1" ht="29.1" customHeight="1" x14ac:dyDescent="0.3"/>
    <row r="195" s="133" customFormat="1" ht="29.1" customHeight="1" x14ac:dyDescent="0.3"/>
    <row r="196" s="133" customFormat="1" ht="29.1" customHeight="1" x14ac:dyDescent="0.3"/>
    <row r="197" s="133" customFormat="1" ht="29.1" customHeight="1" x14ac:dyDescent="0.3"/>
    <row r="198" s="133" customFormat="1" ht="29.1" customHeight="1" x14ac:dyDescent="0.3"/>
    <row r="199" s="133" customFormat="1" ht="29.1" customHeight="1" x14ac:dyDescent="0.3"/>
    <row r="200" s="133" customFormat="1" ht="29.1" customHeight="1" x14ac:dyDescent="0.3"/>
    <row r="201" s="133" customFormat="1" ht="29.1" customHeight="1" x14ac:dyDescent="0.3"/>
    <row r="202" s="133" customFormat="1" ht="29.1" customHeight="1" x14ac:dyDescent="0.3"/>
    <row r="203" s="133" customFormat="1" ht="29.1" customHeight="1" x14ac:dyDescent="0.3"/>
    <row r="204" s="133" customFormat="1" ht="29.1" customHeight="1" x14ac:dyDescent="0.3"/>
    <row r="205" s="133" customFormat="1" ht="29.1" customHeight="1" x14ac:dyDescent="0.3"/>
    <row r="206" s="133" customFormat="1" ht="29.1" customHeight="1" x14ac:dyDescent="0.3"/>
    <row r="207" s="133" customFormat="1" ht="29.1" customHeight="1" x14ac:dyDescent="0.3"/>
    <row r="208" s="133" customFormat="1" ht="29.1" customHeight="1" x14ac:dyDescent="0.3"/>
    <row r="209" s="133" customFormat="1" ht="29.1" customHeight="1" x14ac:dyDescent="0.3"/>
    <row r="210" s="133" customFormat="1" ht="29.1" customHeight="1" x14ac:dyDescent="0.3"/>
    <row r="211" s="133" customFormat="1" ht="29.1" customHeight="1" x14ac:dyDescent="0.3"/>
    <row r="212" s="133" customFormat="1" ht="29.1" customHeight="1" x14ac:dyDescent="0.3"/>
    <row r="213" s="133" customFormat="1" ht="29.1" customHeight="1" x14ac:dyDescent="0.3"/>
    <row r="214" s="133" customFormat="1" ht="29.1" customHeight="1" x14ac:dyDescent="0.3"/>
    <row r="215" s="133" customFormat="1" ht="29.1" customHeight="1" x14ac:dyDescent="0.3"/>
    <row r="216" s="133" customFormat="1" ht="29.1" customHeight="1" x14ac:dyDescent="0.3"/>
    <row r="217" s="133" customFormat="1" ht="29.1" customHeight="1" x14ac:dyDescent="0.3"/>
    <row r="218" s="133" customFormat="1" ht="29.1" customHeight="1" x14ac:dyDescent="0.3"/>
    <row r="219" s="133" customFormat="1" ht="29.1" customHeight="1" x14ac:dyDescent="0.3"/>
    <row r="220" s="133" customFormat="1" ht="29.1" customHeight="1" x14ac:dyDescent="0.3"/>
    <row r="221" s="133" customFormat="1" ht="29.1" customHeight="1" x14ac:dyDescent="0.3"/>
    <row r="222" s="133" customFormat="1" ht="29.1" customHeight="1" x14ac:dyDescent="0.3"/>
    <row r="223" s="133" customFormat="1" ht="29.1" customHeight="1" x14ac:dyDescent="0.3"/>
    <row r="224" s="133" customFormat="1" ht="29.1" customHeight="1" x14ac:dyDescent="0.3"/>
    <row r="225" s="133" customFormat="1" ht="29.1" customHeight="1" x14ac:dyDescent="0.3"/>
    <row r="226" s="133" customFormat="1" ht="29.1" customHeight="1" x14ac:dyDescent="0.3"/>
    <row r="227" s="133" customFormat="1" ht="29.1" customHeight="1" x14ac:dyDescent="0.3"/>
    <row r="228" s="133" customFormat="1" ht="29.1" customHeight="1" x14ac:dyDescent="0.3"/>
    <row r="229" s="133" customFormat="1" ht="29.1" customHeight="1" x14ac:dyDescent="0.3"/>
    <row r="230" s="133" customFormat="1" ht="29.1" customHeight="1" x14ac:dyDescent="0.3"/>
    <row r="231" s="133" customFormat="1" ht="29.1" customHeight="1" x14ac:dyDescent="0.3"/>
    <row r="232" s="133" customFormat="1" ht="29.1" customHeight="1" x14ac:dyDescent="0.3"/>
    <row r="233" s="133" customFormat="1" ht="29.1" customHeight="1" x14ac:dyDescent="0.3"/>
    <row r="234" s="133" customFormat="1" ht="29.1" customHeight="1" x14ac:dyDescent="0.3"/>
    <row r="235" s="133" customFormat="1" ht="29.1" customHeight="1" x14ac:dyDescent="0.3"/>
    <row r="236" s="133" customFormat="1" ht="29.1" customHeight="1" x14ac:dyDescent="0.3"/>
    <row r="237" s="133" customFormat="1" ht="29.1" customHeight="1" x14ac:dyDescent="0.3"/>
    <row r="238" s="133" customFormat="1" ht="29.1" customHeight="1" x14ac:dyDescent="0.3"/>
    <row r="239" s="133" customFormat="1" ht="29.1" customHeight="1" x14ac:dyDescent="0.3"/>
    <row r="240" s="133" customFormat="1" ht="29.1" customHeight="1" x14ac:dyDescent="0.3"/>
    <row r="241" s="133" customFormat="1" ht="29.1" customHeight="1" x14ac:dyDescent="0.3"/>
    <row r="242" s="133" customFormat="1" ht="29.1" customHeight="1" x14ac:dyDescent="0.3"/>
    <row r="243" s="133" customFormat="1" ht="29.1" customHeight="1" x14ac:dyDescent="0.3"/>
    <row r="244" s="133" customFormat="1" ht="29.1" customHeight="1" x14ac:dyDescent="0.3"/>
    <row r="245" s="133" customFormat="1" ht="29.1" customHeight="1" x14ac:dyDescent="0.3"/>
    <row r="246" s="133" customFormat="1" ht="29.1" customHeight="1" x14ac:dyDescent="0.3"/>
    <row r="247" s="133" customFormat="1" ht="29.1" customHeight="1" x14ac:dyDescent="0.3"/>
    <row r="248" s="133" customFormat="1" ht="29.1" customHeight="1" x14ac:dyDescent="0.3"/>
    <row r="249" s="133" customFormat="1" ht="29.1" customHeight="1" x14ac:dyDescent="0.3"/>
    <row r="250" s="133" customFormat="1" ht="29.1" customHeight="1" x14ac:dyDescent="0.3"/>
    <row r="251" s="133" customFormat="1" ht="29.1" customHeight="1" x14ac:dyDescent="0.3"/>
    <row r="252" s="133" customFormat="1" ht="29.1" customHeight="1" x14ac:dyDescent="0.3"/>
    <row r="253" s="133" customFormat="1" ht="29.1" customHeight="1" x14ac:dyDescent="0.3"/>
    <row r="254" s="133" customFormat="1" ht="29.1" customHeight="1" x14ac:dyDescent="0.3"/>
    <row r="255" s="133" customFormat="1" ht="29.1" customHeight="1" x14ac:dyDescent="0.3"/>
    <row r="256" s="133" customFormat="1" ht="29.1" customHeight="1" x14ac:dyDescent="0.3"/>
    <row r="257" s="133" customFormat="1" ht="29.1" customHeight="1" x14ac:dyDescent="0.3"/>
    <row r="258" s="133" customFormat="1" ht="29.1" customHeight="1" x14ac:dyDescent="0.3"/>
    <row r="259" s="133" customFormat="1" ht="29.1" customHeight="1" x14ac:dyDescent="0.3"/>
    <row r="260" s="133" customFormat="1" ht="29.1" customHeight="1" x14ac:dyDescent="0.3"/>
    <row r="261" s="133" customFormat="1" ht="29.1" customHeight="1" x14ac:dyDescent="0.3"/>
    <row r="262" s="133" customFormat="1" ht="29.1" customHeight="1" x14ac:dyDescent="0.3"/>
    <row r="263" s="133" customFormat="1" ht="29.1" customHeight="1" x14ac:dyDescent="0.3"/>
    <row r="264" s="133" customFormat="1" ht="29.1" customHeight="1" x14ac:dyDescent="0.3"/>
    <row r="265" s="133" customFormat="1" ht="29.1" customHeight="1" x14ac:dyDescent="0.3"/>
    <row r="266" s="133" customFormat="1" ht="29.1" customHeight="1" x14ac:dyDescent="0.3"/>
    <row r="267" s="133" customFormat="1" ht="29.1" customHeight="1" x14ac:dyDescent="0.3"/>
    <row r="268" s="133" customFormat="1" ht="29.1" customHeight="1" x14ac:dyDescent="0.3"/>
    <row r="269" s="133" customFormat="1" ht="29.1" customHeight="1" x14ac:dyDescent="0.3"/>
    <row r="270" s="133" customFormat="1" ht="29.1" customHeight="1" x14ac:dyDescent="0.3"/>
    <row r="271" s="133" customFormat="1" ht="29.1" customHeight="1" x14ac:dyDescent="0.3"/>
    <row r="272" s="133" customFormat="1" ht="29.1" customHeight="1" x14ac:dyDescent="0.3"/>
    <row r="273" s="133" customFormat="1" ht="29.1" customHeight="1" x14ac:dyDescent="0.3"/>
    <row r="274" s="133" customFormat="1" ht="29.1" customHeight="1" x14ac:dyDescent="0.3"/>
    <row r="275" s="133" customFormat="1" ht="29.1" customHeight="1" x14ac:dyDescent="0.3"/>
    <row r="276" s="133" customFormat="1" ht="29.1" customHeight="1" x14ac:dyDescent="0.3"/>
    <row r="277" s="133" customFormat="1" ht="29.1" customHeight="1" x14ac:dyDescent="0.3"/>
    <row r="278" s="133" customFormat="1" ht="29.1" customHeight="1" x14ac:dyDescent="0.3"/>
    <row r="279" s="133" customFormat="1" ht="29.1" customHeight="1" x14ac:dyDescent="0.3"/>
    <row r="280" s="133" customFormat="1" ht="29.1" customHeight="1" x14ac:dyDescent="0.3"/>
    <row r="281" s="133" customFormat="1" ht="29.1" customHeight="1" x14ac:dyDescent="0.3"/>
    <row r="282" s="133" customFormat="1" ht="29.1" customHeight="1" x14ac:dyDescent="0.3"/>
    <row r="283" s="133" customFormat="1" ht="29.1" customHeight="1" x14ac:dyDescent="0.3"/>
    <row r="284" s="133" customFormat="1" ht="29.1" customHeight="1" x14ac:dyDescent="0.3"/>
    <row r="285" s="133" customFormat="1" ht="29.1" customHeight="1" x14ac:dyDescent="0.3"/>
    <row r="286" s="133" customFormat="1" ht="29.1" customHeight="1" x14ac:dyDescent="0.3"/>
    <row r="287" s="133" customFormat="1" ht="29.1" customHeight="1" x14ac:dyDescent="0.3"/>
    <row r="288" s="133" customFormat="1" ht="29.1" customHeight="1" x14ac:dyDescent="0.3"/>
    <row r="289" s="133" customFormat="1" ht="29.1" customHeight="1" x14ac:dyDescent="0.3"/>
    <row r="290" s="133" customFormat="1" ht="29.1" customHeight="1" x14ac:dyDescent="0.3"/>
    <row r="291" s="133" customFormat="1" ht="29.1" customHeight="1" x14ac:dyDescent="0.3"/>
    <row r="292" s="133" customFormat="1" ht="29.1" customHeight="1" x14ac:dyDescent="0.3"/>
    <row r="293" s="133" customFormat="1" ht="29.1" customHeight="1" x14ac:dyDescent="0.3"/>
    <row r="294" s="133" customFormat="1" ht="29.1" customHeight="1" x14ac:dyDescent="0.3"/>
    <row r="295" s="133" customFormat="1" ht="29.1" customHeight="1" x14ac:dyDescent="0.3"/>
    <row r="296" s="133" customFormat="1" ht="29.1" customHeight="1" x14ac:dyDescent="0.3"/>
    <row r="297" s="133" customFormat="1" ht="29.1" customHeight="1" x14ac:dyDescent="0.3"/>
    <row r="298" s="133" customFormat="1" ht="29.1" customHeight="1" x14ac:dyDescent="0.3"/>
    <row r="299" s="133" customFormat="1" ht="29.1" customHeight="1" x14ac:dyDescent="0.3"/>
    <row r="300" s="133" customFormat="1" ht="29.1" customHeight="1" x14ac:dyDescent="0.3"/>
    <row r="301" s="133" customFormat="1" ht="29.1" customHeight="1" x14ac:dyDescent="0.3"/>
    <row r="302" s="133" customFormat="1" ht="29.1" customHeight="1" x14ac:dyDescent="0.3"/>
    <row r="303" s="133" customFormat="1" ht="29.1" customHeight="1" x14ac:dyDescent="0.3"/>
    <row r="304" s="133" customFormat="1" ht="29.1" customHeight="1" x14ac:dyDescent="0.3"/>
    <row r="305" s="133" customFormat="1" ht="29.1" customHeight="1" x14ac:dyDescent="0.3"/>
    <row r="306" s="133" customFormat="1" ht="29.1" customHeight="1" x14ac:dyDescent="0.3"/>
    <row r="307" s="133" customFormat="1" ht="29.1" customHeight="1" x14ac:dyDescent="0.3"/>
    <row r="308" s="133" customFormat="1" ht="29.1" customHeight="1" x14ac:dyDescent="0.3"/>
    <row r="309" s="133" customFormat="1" ht="29.1" customHeight="1" x14ac:dyDescent="0.3"/>
    <row r="310" s="133" customFormat="1" ht="29.1" customHeight="1" x14ac:dyDescent="0.3"/>
    <row r="311" s="133" customFormat="1" ht="29.1" customHeight="1" x14ac:dyDescent="0.3"/>
    <row r="312" s="133" customFormat="1" ht="29.1" customHeight="1" x14ac:dyDescent="0.3"/>
    <row r="313" s="133" customFormat="1" ht="29.1" customHeight="1" x14ac:dyDescent="0.3"/>
    <row r="314" s="133" customFormat="1" ht="29.1" customHeight="1" x14ac:dyDescent="0.3"/>
    <row r="315" s="133" customFormat="1" ht="29.1" customHeight="1" x14ac:dyDescent="0.3"/>
    <row r="316" s="133" customFormat="1" ht="29.1" customHeight="1" x14ac:dyDescent="0.3"/>
    <row r="317" s="133" customFormat="1" ht="29.1" customHeight="1" x14ac:dyDescent="0.3"/>
    <row r="318" s="133" customFormat="1" ht="29.1" customHeight="1" x14ac:dyDescent="0.3"/>
    <row r="319" s="133" customFormat="1" ht="29.1" customHeight="1" x14ac:dyDescent="0.3"/>
    <row r="320" s="133" customFormat="1" ht="29.1" customHeight="1" x14ac:dyDescent="0.3"/>
    <row r="321" s="133" customFormat="1" ht="29.1" customHeight="1" x14ac:dyDescent="0.3"/>
    <row r="322" s="133" customFormat="1" ht="29.1" customHeight="1" x14ac:dyDescent="0.3"/>
    <row r="323" s="133" customFormat="1" ht="29.1" customHeight="1" x14ac:dyDescent="0.3"/>
    <row r="324" s="133" customFormat="1" ht="29.1" customHeight="1" x14ac:dyDescent="0.3"/>
    <row r="325" s="133" customFormat="1" ht="29.1" customHeight="1" x14ac:dyDescent="0.3"/>
    <row r="326" s="133" customFormat="1" ht="29.1" customHeight="1" x14ac:dyDescent="0.3"/>
    <row r="327" s="133" customFormat="1" ht="29.1" customHeight="1" x14ac:dyDescent="0.3"/>
    <row r="328" s="133" customFormat="1" ht="29.1" customHeight="1" x14ac:dyDescent="0.3"/>
    <row r="329" s="133" customFormat="1" ht="29.1" customHeight="1" x14ac:dyDescent="0.3"/>
    <row r="330" s="133" customFormat="1" ht="29.1" customHeight="1" x14ac:dyDescent="0.3"/>
    <row r="331" s="133" customFormat="1" ht="29.1" customHeight="1" x14ac:dyDescent="0.3"/>
    <row r="332" s="133" customFormat="1" ht="29.1" customHeight="1" x14ac:dyDescent="0.3"/>
    <row r="333" s="133" customFormat="1" ht="29.1" customHeight="1" x14ac:dyDescent="0.3"/>
    <row r="334" s="133" customFormat="1" ht="29.1" customHeight="1" x14ac:dyDescent="0.3"/>
    <row r="335" s="133" customFormat="1" ht="29.1" customHeight="1" x14ac:dyDescent="0.3"/>
    <row r="336" s="133" customFormat="1" ht="29.1" customHeight="1" x14ac:dyDescent="0.3"/>
    <row r="337" s="133" customFormat="1" ht="29.1" customHeight="1" x14ac:dyDescent="0.3"/>
    <row r="338" s="133" customFormat="1" ht="29.1" customHeight="1" x14ac:dyDescent="0.3"/>
    <row r="339" s="133" customFormat="1" ht="29.1" customHeight="1" x14ac:dyDescent="0.3"/>
    <row r="340" s="133" customFormat="1" ht="29.1" customHeight="1" x14ac:dyDescent="0.3"/>
    <row r="341" s="133" customFormat="1" ht="29.1" customHeight="1" x14ac:dyDescent="0.3"/>
    <row r="342" s="133" customFormat="1" ht="29.1" customHeight="1" x14ac:dyDescent="0.3"/>
    <row r="343" s="133" customFormat="1" ht="29.1" customHeight="1" x14ac:dyDescent="0.3"/>
    <row r="344" s="133" customFormat="1" ht="29.1" customHeight="1" x14ac:dyDescent="0.3"/>
    <row r="345" s="133" customFormat="1" ht="29.1" customHeight="1" x14ac:dyDescent="0.3"/>
    <row r="346" s="133" customFormat="1" ht="29.1" customHeight="1" x14ac:dyDescent="0.3"/>
    <row r="347" s="133" customFormat="1" ht="29.1" customHeight="1" x14ac:dyDescent="0.3"/>
    <row r="348" s="133" customFormat="1" ht="29.1" customHeight="1" x14ac:dyDescent="0.3"/>
    <row r="349" s="133" customFormat="1" ht="29.1" customHeight="1" x14ac:dyDescent="0.3"/>
    <row r="350" s="133" customFormat="1" ht="29.1" customHeight="1" x14ac:dyDescent="0.3"/>
    <row r="351" s="133" customFormat="1" ht="29.1" customHeight="1" x14ac:dyDescent="0.3"/>
    <row r="352" s="133" customFormat="1" ht="29.1" customHeight="1" x14ac:dyDescent="0.3"/>
    <row r="353" s="133" customFormat="1" ht="29.1" customHeight="1" x14ac:dyDescent="0.3"/>
    <row r="354" s="133" customFormat="1" ht="29.1" customHeight="1" x14ac:dyDescent="0.3"/>
    <row r="355" s="133" customFormat="1" ht="29.1" customHeight="1" x14ac:dyDescent="0.3"/>
    <row r="356" s="133" customFormat="1" ht="29.1" customHeight="1" x14ac:dyDescent="0.3"/>
    <row r="357" s="133" customFormat="1" ht="29.1" customHeight="1" x14ac:dyDescent="0.3"/>
    <row r="358" s="133" customFormat="1" ht="29.1" customHeight="1" x14ac:dyDescent="0.3"/>
    <row r="359" s="133" customFormat="1" ht="29.1" customHeight="1" x14ac:dyDescent="0.3"/>
    <row r="360" s="133" customFormat="1" ht="29.1" customHeight="1" x14ac:dyDescent="0.3"/>
    <row r="361" s="133" customFormat="1" ht="29.1" customHeight="1" x14ac:dyDescent="0.3"/>
    <row r="362" s="133" customFormat="1" ht="29.1" customHeight="1" x14ac:dyDescent="0.3"/>
    <row r="363" s="133" customFormat="1" ht="29.1" customHeight="1" x14ac:dyDescent="0.3"/>
    <row r="364" s="133" customFormat="1" ht="29.1" customHeight="1" x14ac:dyDescent="0.3"/>
    <row r="365" s="133" customFormat="1" ht="29.1" customHeight="1" x14ac:dyDescent="0.3"/>
    <row r="366" s="133" customFormat="1" ht="29.1" customHeight="1" x14ac:dyDescent="0.3"/>
    <row r="367" s="133" customFormat="1" ht="29.1" customHeight="1" x14ac:dyDescent="0.3"/>
    <row r="368" s="133" customFormat="1" ht="29.1" customHeight="1" x14ac:dyDescent="0.3"/>
    <row r="369" s="133" customFormat="1" ht="29.1" customHeight="1" x14ac:dyDescent="0.3"/>
    <row r="370" s="133" customFormat="1" ht="29.1" customHeight="1" x14ac:dyDescent="0.3"/>
    <row r="371" s="133" customFormat="1" ht="29.1" customHeight="1" x14ac:dyDescent="0.3"/>
    <row r="372" s="133" customFormat="1" ht="29.1" customHeight="1" x14ac:dyDescent="0.3"/>
    <row r="373" s="133" customFormat="1" ht="29.1" customHeight="1" x14ac:dyDescent="0.3"/>
    <row r="374" s="133" customFormat="1" ht="29.1" customHeight="1" x14ac:dyDescent="0.3"/>
    <row r="375" s="133" customFormat="1" ht="29.1" customHeight="1" x14ac:dyDescent="0.3"/>
    <row r="376" s="133" customFormat="1" ht="29.1" customHeight="1" x14ac:dyDescent="0.3"/>
    <row r="377" s="133" customFormat="1" ht="29.1" customHeight="1" x14ac:dyDescent="0.3"/>
    <row r="378" s="133" customFormat="1" ht="29.1" customHeight="1" x14ac:dyDescent="0.3"/>
    <row r="379" s="133" customFormat="1" ht="29.1" customHeight="1" x14ac:dyDescent="0.3"/>
    <row r="380" s="133" customFormat="1" ht="29.1" customHeight="1" x14ac:dyDescent="0.3"/>
    <row r="381" s="133" customFormat="1" ht="29.1" customHeight="1" x14ac:dyDescent="0.3"/>
    <row r="382" s="133" customFormat="1" ht="29.1" customHeight="1" x14ac:dyDescent="0.3"/>
    <row r="383" s="133" customFormat="1" ht="29.1" customHeight="1" x14ac:dyDescent="0.3"/>
    <row r="384" s="133" customFormat="1" ht="29.1" customHeight="1" x14ac:dyDescent="0.3"/>
    <row r="385" s="133" customFormat="1" ht="29.1" customHeight="1" x14ac:dyDescent="0.3"/>
    <row r="386" s="133" customFormat="1" ht="29.1" customHeight="1" x14ac:dyDescent="0.3"/>
    <row r="387" s="133" customFormat="1" ht="29.1" customHeight="1" x14ac:dyDescent="0.3"/>
    <row r="388" s="133" customFormat="1" ht="29.1" customHeight="1" x14ac:dyDescent="0.3"/>
    <row r="389" s="133" customFormat="1" ht="29.1" customHeight="1" x14ac:dyDescent="0.3"/>
    <row r="390" s="133" customFormat="1" ht="29.1" customHeight="1" x14ac:dyDescent="0.3"/>
    <row r="391" s="133" customFormat="1" ht="29.1" customHeight="1" x14ac:dyDescent="0.3"/>
    <row r="392" s="133" customFormat="1" ht="29.1" customHeight="1" x14ac:dyDescent="0.3"/>
    <row r="393" s="133" customFormat="1" ht="29.1" customHeight="1" x14ac:dyDescent="0.3"/>
    <row r="394" s="133" customFormat="1" ht="29.1" customHeight="1" x14ac:dyDescent="0.3"/>
    <row r="395" s="133" customFormat="1" ht="29.1" customHeight="1" x14ac:dyDescent="0.3"/>
    <row r="396" s="133" customFormat="1" ht="29.1" customHeight="1" x14ac:dyDescent="0.3"/>
    <row r="397" s="133" customFormat="1" ht="29.1" customHeight="1" x14ac:dyDescent="0.3"/>
    <row r="398" s="133" customFormat="1" ht="29.1" customHeight="1" x14ac:dyDescent="0.3"/>
    <row r="399" s="133" customFormat="1" ht="29.1" customHeight="1" x14ac:dyDescent="0.3"/>
    <row r="400" s="133" customFormat="1" ht="29.1" customHeight="1" x14ac:dyDescent="0.3"/>
    <row r="401" s="133" customFormat="1" ht="29.1" customHeight="1" x14ac:dyDescent="0.3"/>
    <row r="402" s="133" customFormat="1" ht="29.1" customHeight="1" x14ac:dyDescent="0.3"/>
    <row r="403" s="133" customFormat="1" ht="29.1" customHeight="1" x14ac:dyDescent="0.3"/>
    <row r="404" s="133" customFormat="1" ht="29.1" customHeight="1" x14ac:dyDescent="0.3"/>
    <row r="405" s="133" customFormat="1" ht="29.1" customHeight="1" x14ac:dyDescent="0.3"/>
    <row r="406" s="133" customFormat="1" ht="29.1" customHeight="1" x14ac:dyDescent="0.3"/>
    <row r="407" s="133" customFormat="1" ht="29.1" customHeight="1" x14ac:dyDescent="0.3"/>
    <row r="408" s="133" customFormat="1" ht="29.1" customHeight="1" x14ac:dyDescent="0.3"/>
    <row r="409" s="133" customFormat="1" ht="29.1" customHeight="1" x14ac:dyDescent="0.3"/>
    <row r="410" s="133" customFormat="1" ht="29.1" customHeight="1" x14ac:dyDescent="0.3"/>
    <row r="411" s="133" customFormat="1" ht="29.1" customHeight="1" x14ac:dyDescent="0.3"/>
    <row r="412" s="133" customFormat="1" ht="29.1" customHeight="1" x14ac:dyDescent="0.3"/>
    <row r="413" s="133" customFormat="1" ht="29.1" customHeight="1" x14ac:dyDescent="0.3"/>
    <row r="414" s="133" customFormat="1" ht="29.1" customHeight="1" x14ac:dyDescent="0.3"/>
    <row r="415" s="133" customFormat="1" ht="29.1" customHeight="1" x14ac:dyDescent="0.3"/>
    <row r="416" s="133" customFormat="1" ht="29.1" customHeight="1" x14ac:dyDescent="0.3"/>
    <row r="417" s="133" customFormat="1" ht="29.1" customHeight="1" x14ac:dyDescent="0.3"/>
    <row r="418" s="133" customFormat="1" ht="29.1" customHeight="1" x14ac:dyDescent="0.3"/>
    <row r="419" s="133" customFormat="1" ht="29.1" customHeight="1" x14ac:dyDescent="0.3"/>
    <row r="420" s="133" customFormat="1" ht="29.1" customHeight="1" x14ac:dyDescent="0.3"/>
    <row r="421" s="133" customFormat="1" ht="29.1" customHeight="1" x14ac:dyDescent="0.3"/>
    <row r="422" s="133" customFormat="1" ht="29.1" customHeight="1" x14ac:dyDescent="0.3"/>
    <row r="423" s="133" customFormat="1" ht="29.1" customHeight="1" x14ac:dyDescent="0.3"/>
    <row r="424" s="133" customFormat="1" ht="29.1" customHeight="1" x14ac:dyDescent="0.3"/>
    <row r="425" s="133" customFormat="1" ht="29.1" customHeight="1" x14ac:dyDescent="0.3"/>
    <row r="426" s="133" customFormat="1" ht="29.1" customHeight="1" x14ac:dyDescent="0.3"/>
    <row r="427" s="133" customFormat="1" ht="29.1" customHeight="1" x14ac:dyDescent="0.3"/>
    <row r="428" s="133" customFormat="1" ht="29.1" customHeight="1" x14ac:dyDescent="0.3"/>
    <row r="429" s="133" customFormat="1" ht="29.1" customHeight="1" x14ac:dyDescent="0.3"/>
    <row r="430" s="133" customFormat="1" ht="29.1" customHeight="1" x14ac:dyDescent="0.3"/>
    <row r="431" s="133" customFormat="1" ht="29.1" customHeight="1" x14ac:dyDescent="0.3"/>
    <row r="432" s="133" customFormat="1" ht="29.1" customHeight="1" x14ac:dyDescent="0.3"/>
    <row r="433" s="133" customFormat="1" ht="29.1" customHeight="1" x14ac:dyDescent="0.3"/>
    <row r="434" s="133" customFormat="1" ht="29.1" customHeight="1" x14ac:dyDescent="0.3"/>
    <row r="435" s="133" customFormat="1" ht="29.1" customHeight="1" x14ac:dyDescent="0.3"/>
    <row r="436" s="133" customFormat="1" ht="29.1" customHeight="1" x14ac:dyDescent="0.3"/>
    <row r="437" s="133" customFormat="1" ht="29.1" customHeight="1" x14ac:dyDescent="0.3"/>
    <row r="438" s="133" customFormat="1" ht="29.1" customHeight="1" x14ac:dyDescent="0.3"/>
    <row r="439" s="133" customFormat="1" ht="29.1" customHeight="1" x14ac:dyDescent="0.3"/>
    <row r="440" s="133" customFormat="1" ht="29.1" customHeight="1" x14ac:dyDescent="0.3"/>
    <row r="441" s="133" customFormat="1" ht="29.1" customHeight="1" x14ac:dyDescent="0.3"/>
    <row r="442" s="133" customFormat="1" ht="29.1" customHeight="1" x14ac:dyDescent="0.3"/>
    <row r="443" s="133" customFormat="1" ht="29.1" customHeight="1" x14ac:dyDescent="0.3"/>
    <row r="444" s="133" customFormat="1" ht="29.1" customHeight="1" x14ac:dyDescent="0.3"/>
    <row r="445" s="133" customFormat="1" ht="29.1" customHeight="1" x14ac:dyDescent="0.3"/>
    <row r="446" s="133" customFormat="1" ht="29.1" customHeight="1" x14ac:dyDescent="0.3"/>
    <row r="447" s="133" customFormat="1" ht="29.1" customHeight="1" x14ac:dyDescent="0.3"/>
    <row r="448" s="133" customFormat="1" ht="29.1" customHeight="1" x14ac:dyDescent="0.3"/>
    <row r="449" s="133" customFormat="1" ht="29.1" customHeight="1" x14ac:dyDescent="0.3"/>
    <row r="450" s="133" customFormat="1" ht="29.1" customHeight="1" x14ac:dyDescent="0.3"/>
    <row r="451" s="133" customFormat="1" ht="29.1" customHeight="1" x14ac:dyDescent="0.3"/>
    <row r="452" s="133" customFormat="1" ht="29.1" customHeight="1" x14ac:dyDescent="0.3"/>
    <row r="453" s="133" customFormat="1" ht="29.1" customHeight="1" x14ac:dyDescent="0.3"/>
    <row r="454" s="133" customFormat="1" ht="29.1" customHeight="1" x14ac:dyDescent="0.3"/>
    <row r="455" s="133" customFormat="1" ht="29.1" customHeight="1" x14ac:dyDescent="0.3"/>
    <row r="456" s="133" customFormat="1" ht="29.1" customHeight="1" x14ac:dyDescent="0.3"/>
    <row r="457" s="133" customFormat="1" ht="29.1" customHeight="1" x14ac:dyDescent="0.3"/>
    <row r="458" s="133" customFormat="1" ht="29.1" customHeight="1" x14ac:dyDescent="0.3"/>
    <row r="459" s="133" customFormat="1" ht="29.1" customHeight="1" x14ac:dyDescent="0.3"/>
    <row r="460" s="133" customFormat="1" ht="29.1" customHeight="1" x14ac:dyDescent="0.3"/>
    <row r="461" s="133" customFormat="1" ht="29.1" customHeight="1" x14ac:dyDescent="0.3"/>
    <row r="462" s="133" customFormat="1" ht="29.1" customHeight="1" x14ac:dyDescent="0.3"/>
    <row r="463" s="133" customFormat="1" ht="29.1" customHeight="1" x14ac:dyDescent="0.3"/>
    <row r="464" s="133" customFormat="1" ht="29.1" customHeight="1" x14ac:dyDescent="0.3"/>
    <row r="465" s="133" customFormat="1" ht="29.1" customHeight="1" x14ac:dyDescent="0.3"/>
    <row r="466" s="133" customFormat="1" ht="29.1" customHeight="1" x14ac:dyDescent="0.3"/>
    <row r="467" s="133" customFormat="1" ht="29.1" customHeight="1" x14ac:dyDescent="0.3"/>
    <row r="468" s="133" customFormat="1" ht="29.1" customHeight="1" x14ac:dyDescent="0.3"/>
    <row r="469" s="133" customFormat="1" ht="29.1" customHeight="1" x14ac:dyDescent="0.3"/>
    <row r="470" s="133" customFormat="1" ht="29.1" customHeight="1" x14ac:dyDescent="0.3"/>
    <row r="471" s="133" customFormat="1" ht="29.1" customHeight="1" x14ac:dyDescent="0.3"/>
    <row r="472" s="133" customFormat="1" ht="29.1" customHeight="1" x14ac:dyDescent="0.3"/>
    <row r="473" s="133" customFormat="1" ht="29.1" customHeight="1" x14ac:dyDescent="0.3"/>
    <row r="474" s="133" customFormat="1" ht="29.1" customHeight="1" x14ac:dyDescent="0.3"/>
    <row r="475" s="133" customFormat="1" ht="29.1" customHeight="1" x14ac:dyDescent="0.3"/>
    <row r="476" s="133" customFormat="1" ht="29.1" customHeight="1" x14ac:dyDescent="0.3"/>
    <row r="477" s="133" customFormat="1" ht="29.1" customHeight="1" x14ac:dyDescent="0.3"/>
    <row r="478" s="133" customFormat="1" ht="29.1" customHeight="1" x14ac:dyDescent="0.3"/>
    <row r="479" s="133" customFormat="1" ht="29.1" customHeight="1" x14ac:dyDescent="0.3"/>
    <row r="480" s="133" customFormat="1" ht="29.1" customHeight="1" x14ac:dyDescent="0.3"/>
    <row r="481" s="133" customFormat="1" ht="29.1" customHeight="1" x14ac:dyDescent="0.3"/>
    <row r="482" s="133" customFormat="1" ht="29.1" customHeight="1" x14ac:dyDescent="0.3"/>
    <row r="483" s="133" customFormat="1" ht="29.1" customHeight="1" x14ac:dyDescent="0.3"/>
    <row r="484" s="133" customFormat="1" ht="29.1" customHeight="1" x14ac:dyDescent="0.3"/>
    <row r="485" s="133" customFormat="1" ht="29.1" customHeight="1" x14ac:dyDescent="0.3"/>
    <row r="486" s="133" customFormat="1" ht="29.1" customHeight="1" x14ac:dyDescent="0.3"/>
    <row r="487" s="133" customFormat="1" ht="29.1" customHeight="1" x14ac:dyDescent="0.3"/>
    <row r="488" s="133" customFormat="1" ht="29.1" customHeight="1" x14ac:dyDescent="0.3"/>
    <row r="489" s="133" customFormat="1" ht="29.1" customHeight="1" x14ac:dyDescent="0.3"/>
    <row r="490" s="133" customFormat="1" ht="29.1" customHeight="1" x14ac:dyDescent="0.3"/>
    <row r="491" s="133" customFormat="1" ht="29.1" customHeight="1" x14ac:dyDescent="0.3"/>
    <row r="492" s="133" customFormat="1" ht="29.1" customHeight="1" x14ac:dyDescent="0.3"/>
    <row r="493" s="133" customFormat="1" ht="29.1" customHeight="1" x14ac:dyDescent="0.3"/>
    <row r="494" s="133" customFormat="1" ht="29.1" customHeight="1" x14ac:dyDescent="0.3"/>
    <row r="495" s="133" customFormat="1" ht="29.1" customHeight="1" x14ac:dyDescent="0.3"/>
    <row r="496" s="133" customFormat="1" ht="29.1" customHeight="1" x14ac:dyDescent="0.3"/>
    <row r="497" s="133" customFormat="1" ht="29.1" customHeight="1" x14ac:dyDescent="0.3"/>
    <row r="498" s="133" customFormat="1" ht="29.1" customHeight="1" x14ac:dyDescent="0.3"/>
    <row r="499" s="133" customFormat="1" ht="29.1" customHeight="1" x14ac:dyDescent="0.3"/>
    <row r="500" s="133" customFormat="1" ht="29.1" customHeight="1" x14ac:dyDescent="0.3"/>
    <row r="501" s="133" customFormat="1" ht="29.1" customHeight="1" x14ac:dyDescent="0.3"/>
    <row r="502" s="133" customFormat="1" ht="29.1" customHeight="1" x14ac:dyDescent="0.3"/>
    <row r="503" s="133" customFormat="1" ht="29.1" customHeight="1" x14ac:dyDescent="0.3"/>
    <row r="504" s="133" customFormat="1" ht="29.1" customHeight="1" x14ac:dyDescent="0.3"/>
    <row r="505" s="133" customFormat="1" ht="29.1" customHeight="1" x14ac:dyDescent="0.3"/>
    <row r="506" s="133" customFormat="1" ht="29.1" customHeight="1" x14ac:dyDescent="0.3"/>
    <row r="507" s="133" customFormat="1" ht="29.1" customHeight="1" x14ac:dyDescent="0.3"/>
    <row r="508" s="133" customFormat="1" ht="29.1" customHeight="1" x14ac:dyDescent="0.3"/>
    <row r="509" s="133" customFormat="1" ht="29.1" customHeight="1" x14ac:dyDescent="0.3"/>
    <row r="510" s="133" customFormat="1" ht="29.1" customHeight="1" x14ac:dyDescent="0.3"/>
    <row r="511" s="133" customFormat="1" ht="29.1" customHeight="1" x14ac:dyDescent="0.3"/>
    <row r="512" s="133" customFormat="1" ht="29.1" customHeight="1" x14ac:dyDescent="0.3"/>
    <row r="513" s="133" customFormat="1" ht="29.1" customHeight="1" x14ac:dyDescent="0.3"/>
    <row r="514" s="133" customFormat="1" ht="29.1" customHeight="1" x14ac:dyDescent="0.3"/>
    <row r="515" s="133" customFormat="1" ht="29.1" customHeight="1" x14ac:dyDescent="0.3"/>
    <row r="516" s="133" customFormat="1" ht="29.1" customHeight="1" x14ac:dyDescent="0.3"/>
    <row r="517" s="133" customFormat="1" ht="29.1" customHeight="1" x14ac:dyDescent="0.3"/>
    <row r="518" s="133" customFormat="1" ht="29.1" customHeight="1" x14ac:dyDescent="0.3"/>
    <row r="519" s="133" customFormat="1" ht="29.1" customHeight="1" x14ac:dyDescent="0.3"/>
    <row r="520" s="133" customFormat="1" ht="29.1" customHeight="1" x14ac:dyDescent="0.3"/>
    <row r="521" s="133" customFormat="1" ht="29.1" customHeight="1" x14ac:dyDescent="0.3"/>
    <row r="522" s="133" customFormat="1" ht="29.1" customHeight="1" x14ac:dyDescent="0.3"/>
    <row r="523" s="133" customFormat="1" ht="29.1" customHeight="1" x14ac:dyDescent="0.3"/>
    <row r="524" s="133" customFormat="1" ht="29.1" customHeight="1" x14ac:dyDescent="0.3"/>
    <row r="525" s="133" customFormat="1" ht="29.1" customHeight="1" x14ac:dyDescent="0.3"/>
    <row r="526" s="133" customFormat="1" ht="29.1" customHeight="1" x14ac:dyDescent="0.3"/>
    <row r="527" s="133" customFormat="1" ht="29.1" customHeight="1" x14ac:dyDescent="0.3"/>
    <row r="528" s="133" customFormat="1" ht="29.1" customHeight="1" x14ac:dyDescent="0.3"/>
    <row r="529" s="133" customFormat="1" ht="29.1" customHeight="1" x14ac:dyDescent="0.3"/>
    <row r="530" s="133" customFormat="1" ht="29.1" customHeight="1" x14ac:dyDescent="0.3"/>
    <row r="531" s="133" customFormat="1" ht="29.1" customHeight="1" x14ac:dyDescent="0.3"/>
    <row r="532" s="133" customFormat="1" ht="29.1" customHeight="1" x14ac:dyDescent="0.3"/>
    <row r="533" s="133" customFormat="1" ht="29.1" customHeight="1" x14ac:dyDescent="0.3"/>
    <row r="534" s="133" customFormat="1" ht="29.1" customHeight="1" x14ac:dyDescent="0.3"/>
  </sheetData>
  <mergeCells count="24">
    <mergeCell ref="A1:D1"/>
    <mergeCell ref="B7:C7"/>
    <mergeCell ref="B8:C8"/>
    <mergeCell ref="B13:C13"/>
    <mergeCell ref="B14:C14"/>
    <mergeCell ref="B15:C15"/>
    <mergeCell ref="B16:C16"/>
    <mergeCell ref="B17:C17"/>
    <mergeCell ref="B18:C18"/>
    <mergeCell ref="B19:C19"/>
    <mergeCell ref="B22:C22"/>
    <mergeCell ref="B23:C23"/>
    <mergeCell ref="B24:C24"/>
    <mergeCell ref="B25:C25"/>
    <mergeCell ref="B26:C26"/>
    <mergeCell ref="A133:D133"/>
    <mergeCell ref="A140:D140"/>
    <mergeCell ref="A148:D148"/>
    <mergeCell ref="A153:C153"/>
    <mergeCell ref="B27:C27"/>
    <mergeCell ref="B30:C30"/>
    <mergeCell ref="B31:C31"/>
    <mergeCell ref="B32:C32"/>
    <mergeCell ref="A126:D126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ESTIMATIVA- LICITANTE preencher</vt:lpstr>
      <vt:lpstr>PLANILHA - PARTE 1</vt:lpstr>
      <vt:lpstr>PLANILHA - PARTE2 -Decreto54273</vt:lpstr>
      <vt:lpstr>'ESTIMATIVA- LICITANTE preencher'!Area_de_impressao</vt:lpstr>
      <vt:lpstr>'PLANILHA - PARTE 1'!Area_de_impressao</vt:lpstr>
    </vt:vector>
  </TitlesOfParts>
  <Company>CRM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Lucio</dc:creator>
  <dc:description/>
  <cp:lastModifiedBy>Alexandre Chollet</cp:lastModifiedBy>
  <cp:revision>2</cp:revision>
  <cp:lastPrinted>2017-01-16T18:25:49Z</cp:lastPrinted>
  <dcterms:created xsi:type="dcterms:W3CDTF">2008-12-09T13:39:42Z</dcterms:created>
  <dcterms:modified xsi:type="dcterms:W3CDTF">2022-12-07T13:36:22Z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CRM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